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200" windowHeight="11985" tabRatio="745"/>
  </bookViews>
  <sheets>
    <sheet name="ESC Bond" sheetId="1" r:id="rId1"/>
    <sheet name="SWM and BMP Bond" sheetId="10" r:id="rId2"/>
  </sheets>
  <definedNames>
    <definedName name="_xlnm.Print_Area" localSheetId="0">'ESC Bond'!$A$7:$G$66</definedName>
    <definedName name="_xlnm.Print_Area" localSheetId="1">'SWM and BMP Bond'!$A$7:$G$166</definedName>
    <definedName name="_xlnm.Print_Titles" localSheetId="0">'ESC Bond'!$1:$6</definedName>
    <definedName name="_xlnm.Print_Titles" localSheetId="1">'SWM and BMP Bond'!$1:$6</definedName>
  </definedNames>
  <calcPr calcId="152511"/>
</workbook>
</file>

<file path=xl/calcChain.xml><?xml version="1.0" encoding="utf-8"?>
<calcChain xmlns="http://schemas.openxmlformats.org/spreadsheetml/2006/main">
  <c r="G109" i="10" l="1"/>
  <c r="G50" i="10"/>
  <c r="G54" i="10"/>
  <c r="G55" i="10"/>
  <c r="G56" i="10"/>
  <c r="G57" i="10"/>
  <c r="G58" i="10"/>
  <c r="G59" i="10"/>
  <c r="G63" i="10"/>
  <c r="G64" i="10"/>
  <c r="G65" i="10"/>
  <c r="G66" i="10"/>
  <c r="G67" i="10"/>
  <c r="G68" i="10"/>
  <c r="G69" i="10"/>
  <c r="G70" i="10"/>
  <c r="G71" i="10"/>
  <c r="G72" i="10"/>
  <c r="G76" i="10"/>
  <c r="G77" i="10"/>
  <c r="G78" i="10"/>
  <c r="G79" i="10"/>
  <c r="G80" i="10"/>
  <c r="G81" i="10"/>
  <c r="G82" i="10"/>
  <c r="G86" i="10"/>
  <c r="G87" i="10"/>
  <c r="G88" i="10"/>
  <c r="G89" i="10"/>
  <c r="G90" i="10"/>
  <c r="G91" i="10"/>
  <c r="G92" i="10"/>
  <c r="G93" i="10"/>
  <c r="G94" i="10"/>
  <c r="G95" i="10"/>
  <c r="G96" i="10"/>
  <c r="G100" i="10"/>
  <c r="G101" i="10"/>
  <c r="G102" i="10"/>
  <c r="G103" i="10"/>
  <c r="G104" i="10"/>
  <c r="G105" i="10"/>
  <c r="G106" i="10"/>
  <c r="G107" i="10"/>
  <c r="G108" i="10"/>
  <c r="G113" i="10"/>
  <c r="G114" i="10"/>
  <c r="G115" i="10"/>
  <c r="G116" i="10"/>
  <c r="G117" i="10"/>
  <c r="G121" i="10"/>
  <c r="G122" i="10"/>
  <c r="G123" i="10"/>
  <c r="G124" i="10"/>
  <c r="G125" i="10"/>
  <c r="G126" i="10"/>
  <c r="G127" i="10"/>
  <c r="G128" i="10"/>
  <c r="G129" i="10"/>
  <c r="G133" i="10"/>
  <c r="G134" i="10"/>
  <c r="G135" i="10"/>
  <c r="G136" i="10"/>
  <c r="G137" i="10"/>
  <c r="G138" i="10"/>
  <c r="G142" i="10"/>
  <c r="G143" i="10"/>
  <c r="G144" i="10"/>
  <c r="G145" i="10"/>
  <c r="G146" i="10"/>
  <c r="G147" i="10"/>
  <c r="G148" i="10"/>
  <c r="G149" i="10"/>
  <c r="G150" i="10"/>
  <c r="G154" i="10"/>
  <c r="G155" i="10"/>
  <c r="G156" i="10"/>
  <c r="G157" i="10"/>
  <c r="G158" i="10"/>
  <c r="G159" i="10"/>
  <c r="G160" i="10"/>
  <c r="G49" i="10"/>
  <c r="G45" i="10"/>
  <c r="G39" i="10"/>
  <c r="G35" i="10"/>
  <c r="G15" i="10"/>
  <c r="G162" i="10" l="1"/>
  <c r="G152" i="10"/>
  <c r="G140" i="10"/>
  <c r="G131" i="10"/>
  <c r="G119" i="10"/>
  <c r="G111" i="10"/>
  <c r="G98" i="10"/>
  <c r="G84" i="10"/>
  <c r="G52" i="10"/>
  <c r="G74" i="10"/>
  <c r="G61" i="10"/>
  <c r="G11" i="10"/>
  <c r="G9" i="10"/>
  <c r="G8" i="10"/>
  <c r="G10" i="10"/>
  <c r="G13" i="10" l="1"/>
  <c r="G44" i="10"/>
  <c r="G43" i="10"/>
  <c r="G37" i="10"/>
  <c r="G38" i="10"/>
  <c r="G36" i="10"/>
  <c r="G28" i="10"/>
  <c r="G29" i="10"/>
  <c r="G30" i="10"/>
  <c r="G31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41" i="10" l="1"/>
  <c r="G33" i="10"/>
  <c r="G47" i="10"/>
  <c r="G164" i="10" s="1"/>
  <c r="G61" i="1"/>
  <c r="G51" i="1"/>
  <c r="G48" i="1"/>
  <c r="G57" i="1"/>
  <c r="G59" i="1"/>
  <c r="G58" i="1"/>
  <c r="G55" i="1"/>
  <c r="G53" i="1"/>
  <c r="G15" i="1"/>
  <c r="G47" i="1"/>
  <c r="G10" i="1"/>
  <c r="G46" i="1"/>
  <c r="G44" i="1"/>
  <c r="G43" i="1"/>
  <c r="G42" i="1"/>
  <c r="G41" i="1"/>
  <c r="G30" i="1"/>
  <c r="G29" i="1"/>
  <c r="G28" i="1"/>
  <c r="G27" i="1"/>
  <c r="G26" i="1"/>
  <c r="G24" i="1"/>
  <c r="G23" i="1"/>
  <c r="G22" i="1"/>
  <c r="G20" i="1"/>
  <c r="G19" i="1"/>
  <c r="G18" i="1"/>
  <c r="G17" i="1"/>
  <c r="G16" i="1"/>
  <c r="G14" i="1"/>
  <c r="G13" i="1"/>
  <c r="G12" i="1"/>
  <c r="G11" i="1"/>
  <c r="G9" i="1"/>
  <c r="G45" i="1"/>
  <c r="G49" i="1"/>
  <c r="G50" i="1"/>
  <c r="G52" i="1"/>
  <c r="G54" i="1"/>
  <c r="G56" i="1"/>
  <c r="G60" i="1"/>
  <c r="G8" i="1"/>
  <c r="G64" i="1" l="1"/>
  <c r="G65" i="1" l="1"/>
  <c r="G66" i="1" s="1"/>
  <c r="G165" i="10"/>
  <c r="G166" i="10" l="1"/>
</calcChain>
</file>

<file path=xl/sharedStrings.xml><?xml version="1.0" encoding="utf-8"?>
<sst xmlns="http://schemas.openxmlformats.org/spreadsheetml/2006/main" count="384" uniqueCount="164">
  <si>
    <t>DESCRIPTION</t>
  </si>
  <si>
    <t>UNIT</t>
  </si>
  <si>
    <t>UNIT COST</t>
  </si>
  <si>
    <t>QUANTITY</t>
  </si>
  <si>
    <t>Temporary Gravel Construction Entrance</t>
  </si>
  <si>
    <t>EA</t>
  </si>
  <si>
    <t>LF</t>
  </si>
  <si>
    <t xml:space="preserve"> </t>
  </si>
  <si>
    <t>Project:</t>
  </si>
  <si>
    <t>Date:</t>
  </si>
  <si>
    <t>TOTAL COST</t>
  </si>
  <si>
    <t>Disturbed Acreage:</t>
  </si>
  <si>
    <t>Riprap</t>
  </si>
  <si>
    <t>Soil Stabilization Blankets and Matting</t>
  </si>
  <si>
    <t>ESC BOND</t>
  </si>
  <si>
    <t>Diversion (DV)</t>
  </si>
  <si>
    <t>Silt Fence (SF)</t>
  </si>
  <si>
    <t>Storm Drain Inlet Protection (IP)</t>
  </si>
  <si>
    <t>Culvert Inlet Protection (CIP)</t>
  </si>
  <si>
    <t>Temporary Sediment Trap (ST)</t>
  </si>
  <si>
    <t>Temporary Sediment Basin (SB)</t>
  </si>
  <si>
    <t>Outlet Protection (OP)</t>
  </si>
  <si>
    <t>Rock Check Dams (CD)</t>
  </si>
  <si>
    <t>Safety Fence</t>
  </si>
  <si>
    <t>Construction Road Stabilization</t>
  </si>
  <si>
    <t>Straw Bale Barrier</t>
  </si>
  <si>
    <t>Brush Barrier</t>
  </si>
  <si>
    <t>Temporary Diversion Dike</t>
  </si>
  <si>
    <t>Temporary Fill Diversion</t>
  </si>
  <si>
    <t>Temporary Right of Way Diversion</t>
  </si>
  <si>
    <t>Temporary Slope Drain</t>
  </si>
  <si>
    <t>Paved Flume</t>
  </si>
  <si>
    <t>Stormwater Conveyance Channel</t>
  </si>
  <si>
    <t>Level Spreader</t>
  </si>
  <si>
    <t>Vegetative Streambank Stabilization</t>
  </si>
  <si>
    <t>Structural Streambank Stabilization</t>
  </si>
  <si>
    <t>Temporary Vehicular Stream Crossing</t>
  </si>
  <si>
    <t>Utility Stream Crossing</t>
  </si>
  <si>
    <t>Dewatering Structure</t>
  </si>
  <si>
    <t>Turbidity Curtain</t>
  </si>
  <si>
    <t>Subsurface Drain</t>
  </si>
  <si>
    <t>Surface Roughening</t>
  </si>
  <si>
    <t>Topsoiling</t>
  </si>
  <si>
    <t xml:space="preserve">Temporary Seeding  </t>
  </si>
  <si>
    <t>Sodding</t>
  </si>
  <si>
    <t>Permanent Seeding</t>
  </si>
  <si>
    <t>Bermudagrass and Zoysiagrass Establishment</t>
  </si>
  <si>
    <t>Mulching</t>
  </si>
  <si>
    <t>Trees, Shrubs, Vines, and Ground Cover</t>
  </si>
  <si>
    <t>Tree Preservation and Protection</t>
  </si>
  <si>
    <t>Dust Control</t>
  </si>
  <si>
    <t>SY</t>
  </si>
  <si>
    <t>Concrete</t>
  </si>
  <si>
    <t>1 acre</t>
  </si>
  <si>
    <t>2 acres</t>
  </si>
  <si>
    <t>3 acres</t>
  </si>
  <si>
    <t>Seeded</t>
  </si>
  <si>
    <t>Sodded</t>
  </si>
  <si>
    <t>Temporary Matting</t>
  </si>
  <si>
    <t>Permanent Matting</t>
  </si>
  <si>
    <t>Grouted Riprap</t>
  </si>
  <si>
    <t>LS</t>
  </si>
  <si>
    <t>SF</t>
  </si>
  <si>
    <t>AC</t>
  </si>
  <si>
    <t>TN</t>
  </si>
  <si>
    <t>25% Contingency</t>
  </si>
  <si>
    <t>with Wash Rack</t>
  </si>
  <si>
    <t>3 to 5.9 Acre Drainage Area</t>
  </si>
  <si>
    <t>6 to 14.9 Acre Drainage Area</t>
  </si>
  <si>
    <t>15 Acre Drainage Area</t>
  </si>
  <si>
    <t>Practice No.</t>
  </si>
  <si>
    <t>Rooftop Disconnection</t>
  </si>
  <si>
    <t>CY</t>
  </si>
  <si>
    <t>Sub-total:</t>
  </si>
  <si>
    <t>Sheetflow to Vegetated Filter and Conserved Open Space</t>
  </si>
  <si>
    <t>Seeding</t>
  </si>
  <si>
    <t>Plants / Shrubs</t>
  </si>
  <si>
    <t>Trees</t>
  </si>
  <si>
    <t>Grass Channel</t>
  </si>
  <si>
    <t>Soil Amendments</t>
  </si>
  <si>
    <t>Compost</t>
  </si>
  <si>
    <t>Vegetated Roof</t>
  </si>
  <si>
    <t>Gravel</t>
  </si>
  <si>
    <t>Rainwater Harvesting</t>
  </si>
  <si>
    <t>Storage Tank</t>
  </si>
  <si>
    <t>GAL</t>
  </si>
  <si>
    <t>Outlet Pipe</t>
  </si>
  <si>
    <t>Pump</t>
  </si>
  <si>
    <t>Concrete Base</t>
  </si>
  <si>
    <t>Permeable Pavement</t>
  </si>
  <si>
    <t>Pervious Concrete</t>
  </si>
  <si>
    <t>Porous Asphalt</t>
  </si>
  <si>
    <t>Interlocking Concrete Pavers</t>
  </si>
  <si>
    <t>Filter Fabric</t>
  </si>
  <si>
    <t>Underdrain (perforated)</t>
  </si>
  <si>
    <t>Drop Inlet</t>
  </si>
  <si>
    <t>Observation well (PVC pipe)</t>
  </si>
  <si>
    <t>Infiltration</t>
  </si>
  <si>
    <t>Flow Splitter</t>
  </si>
  <si>
    <t>Topsoil</t>
  </si>
  <si>
    <t>Sod</t>
  </si>
  <si>
    <t>4" PVC Cleanout</t>
  </si>
  <si>
    <t>Bioretention</t>
  </si>
  <si>
    <t>Filter Media</t>
  </si>
  <si>
    <t>Turf</t>
  </si>
  <si>
    <t>Outlet Structure</t>
  </si>
  <si>
    <t>Dry Swale</t>
  </si>
  <si>
    <t>Check Dam</t>
  </si>
  <si>
    <t>Wet Swale</t>
  </si>
  <si>
    <t>Filtering Practice</t>
  </si>
  <si>
    <t>Medium Aggregate Concrete Sand</t>
  </si>
  <si>
    <t>Constructed Wetland</t>
  </si>
  <si>
    <t>Low Flow Pipe</t>
  </si>
  <si>
    <t>Wet Pond</t>
  </si>
  <si>
    <t>Concrete Weir</t>
  </si>
  <si>
    <t>Extended Detention Pond</t>
  </si>
  <si>
    <t>SWM BMP BOND</t>
  </si>
  <si>
    <t>VESC Std.</t>
  </si>
  <si>
    <t xml:space="preserve"> Total ESC Bond</t>
  </si>
  <si>
    <t xml:space="preserve"> Total SWM BMP Bond</t>
  </si>
  <si>
    <t>Turf Reinforcement (EC-2)</t>
  </si>
  <si>
    <t>Turf Reinforcement (EC-3)</t>
  </si>
  <si>
    <t>#57 Stone</t>
  </si>
  <si>
    <t>#3 Stone</t>
  </si>
  <si>
    <t>Underdrain (for level spreader)</t>
  </si>
  <si>
    <t>Concrete Footer (for level spreader)</t>
  </si>
  <si>
    <t>Treated Timbers (6"x6")</t>
  </si>
  <si>
    <t>Jute / Excelsior mesh</t>
  </si>
  <si>
    <t>PB - Excavated Soil (for permeable berm)</t>
  </si>
  <si>
    <t>Sand</t>
  </si>
  <si>
    <t>#8 Pea Gravel</t>
  </si>
  <si>
    <t>E&amp;SC Netting / Mats (E&amp;SC spec 3.36)</t>
  </si>
  <si>
    <t>Filter Fabric (polypropylene)</t>
  </si>
  <si>
    <t>Impermeable Liner (30 mil, PVC, geomembrane)</t>
  </si>
  <si>
    <t>Filter Fabric (polypropylene geotextile)</t>
  </si>
  <si>
    <t>6" Underdrain (schedule 40 PVC with cleanouts)</t>
  </si>
  <si>
    <t>Outlet Protection (riprap over filter fabric)</t>
  </si>
  <si>
    <t>Sand Layer</t>
  </si>
  <si>
    <t>Down Spout</t>
  </si>
  <si>
    <t>Roof Drain</t>
  </si>
  <si>
    <t>Flow Bypass Structure</t>
  </si>
  <si>
    <t>TON</t>
  </si>
  <si>
    <t>Geotextile</t>
  </si>
  <si>
    <t>Excavation &amp; Embankment</t>
  </si>
  <si>
    <t>Lining (for gravel flow spreader)</t>
  </si>
  <si>
    <t>Undercut</t>
  </si>
  <si>
    <t>Extensive Green Roof (installed)</t>
  </si>
  <si>
    <t>Intensive Green Roof (installed)</t>
  </si>
  <si>
    <t>Excavation</t>
  </si>
  <si>
    <t>Booster Pump</t>
  </si>
  <si>
    <t>Valves, Backflow Preventers, Piping</t>
  </si>
  <si>
    <t>Excavation/Embankment (Subgrade Prep)</t>
  </si>
  <si>
    <t>Stone Layer/Bedding Material</t>
  </si>
  <si>
    <t>Aggregate</t>
  </si>
  <si>
    <t>Stone Layer</t>
  </si>
  <si>
    <t>Hardwood Mulch (shredded, aged bark)</t>
  </si>
  <si>
    <t>Underdrain/Cleanouts</t>
  </si>
  <si>
    <t>Outfall/Outlet Structure</t>
  </si>
  <si>
    <t>Plants/Shrubs</t>
  </si>
  <si>
    <t>Riser (w/ anti-flotation, anti-vortex, and trash rack devices)</t>
  </si>
  <si>
    <t>Pond Aeration</t>
  </si>
  <si>
    <t>Liner</t>
  </si>
  <si>
    <t>STORMWATER MANAGEMENT FACILITY (BMP) BOND CALCULATOR</t>
  </si>
  <si>
    <t>EROSION AND SEDIMENT CONTROL BOND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</si>
</sst>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7" formatCode="&quot;$&quot;#,##0.00_);\(&quot;$&quot;#,##0.00\)"/>
    <numFmt numFmtId="164" formatCode="&quot;$&quot;#,##0.00"/>
  </numFmts>
  <fonts count="16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u/>
      <sz val="14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10"/>
      <name val="Calibri"/>
      <family val="2"/>
    </font>
    <font>
      <b/>
      <u/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DEDED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5" fillId="0" borderId="1" applyNumberFormat="0" applyFont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>
      <alignment vertical="top"/>
    </xf>
  </cellStyleXfs>
  <cellXfs count="126">
    <xf numFmtId="0" fontId="0" fillId="0" borderId="0" xfId="0" applyAlignment="1"/>
    <xf numFmtId="2" fontId="0" fillId="0" borderId="0" xfId="0" applyNumberFormat="1" applyFont="1" applyAlignment="1">
      <alignment horizontal="center"/>
    </xf>
    <xf numFmtId="7" fontId="0" fillId="0" borderId="0" xfId="0" applyNumberFormat="1" applyAlignment="1"/>
    <xf numFmtId="0" fontId="0" fillId="0" borderId="0" xfId="0" applyFont="1" applyAlignment="1">
      <alignment horizontal="center"/>
    </xf>
    <xf numFmtId="0" fontId="4" fillId="0" borderId="0" xfId="0" applyFont="1" applyAlignment="1"/>
    <xf numFmtId="7" fontId="4" fillId="0" borderId="0" xfId="0" applyNumberFormat="1" applyFont="1" applyAlignment="1"/>
    <xf numFmtId="0" fontId="3" fillId="0" borderId="0" xfId="0" applyFont="1" applyBorder="1" applyAlignment="1">
      <alignment horizontal="center"/>
    </xf>
    <xf numFmtId="164" fontId="4" fillId="0" borderId="0" xfId="0" applyNumberFormat="1" applyFont="1" applyAlignment="1"/>
    <xf numFmtId="7" fontId="4" fillId="0" borderId="0" xfId="0" applyNumberFormat="1" applyFont="1" applyFill="1" applyAlignment="1"/>
    <xf numFmtId="164" fontId="4" fillId="0" borderId="0" xfId="0" applyNumberFormat="1" applyFont="1" applyFill="1" applyAlignment="1"/>
    <xf numFmtId="164" fontId="0" fillId="0" borderId="0" xfId="0" applyNumberFormat="1" applyAlignment="1"/>
    <xf numFmtId="2" fontId="6" fillId="0" borderId="0" xfId="0" applyNumberFormat="1" applyFont="1" applyAlignment="1">
      <alignment horizontal="center"/>
    </xf>
    <xf numFmtId="0" fontId="6" fillId="0" borderId="0" xfId="0" applyFont="1" applyAlignment="1"/>
    <xf numFmtId="164" fontId="6" fillId="0" borderId="0" xfId="0" applyNumberFormat="1" applyFont="1" applyAlignment="1"/>
    <xf numFmtId="7" fontId="6" fillId="0" borderId="0" xfId="0" applyNumberFormat="1" applyFont="1" applyAlignment="1"/>
    <xf numFmtId="0" fontId="6" fillId="0" borderId="0" xfId="0" applyFont="1" applyAlignment="1">
      <alignment horizontal="center"/>
    </xf>
    <xf numFmtId="7" fontId="6" fillId="0" borderId="0" xfId="0" applyNumberFormat="1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7" fontId="9" fillId="0" borderId="0" xfId="0" applyNumberFormat="1" applyFont="1" applyFill="1" applyBorder="1" applyAlignment="1">
      <alignment vertical="center"/>
    </xf>
    <xf numFmtId="2" fontId="11" fillId="0" borderId="0" xfId="0" applyNumberFormat="1" applyFont="1" applyAlignment="1">
      <alignment horizontal="center"/>
    </xf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64" fontId="11" fillId="0" borderId="0" xfId="0" applyNumberFormat="1" applyFont="1" applyAlignment="1"/>
    <xf numFmtId="7" fontId="11" fillId="0" borderId="0" xfId="0" applyNumberFormat="1" applyFont="1" applyAlignment="1"/>
    <xf numFmtId="0" fontId="11" fillId="0" borderId="0" xfId="0" applyFont="1" applyAlignment="1">
      <alignment horizontal="center"/>
    </xf>
    <xf numFmtId="0" fontId="11" fillId="0" borderId="2" xfId="0" applyFont="1" applyBorder="1" applyAlignment="1"/>
    <xf numFmtId="164" fontId="11" fillId="0" borderId="0" xfId="0" applyNumberFormat="1" applyFont="1" applyAlignment="1">
      <alignment horizontal="right"/>
    </xf>
    <xf numFmtId="7" fontId="11" fillId="0" borderId="2" xfId="0" applyNumberFormat="1" applyFont="1" applyBorder="1" applyAlignment="1"/>
    <xf numFmtId="0" fontId="11" fillId="0" borderId="2" xfId="0" applyFont="1" applyBorder="1" applyAlignment="1">
      <alignment horizontal="center"/>
    </xf>
    <xf numFmtId="15" fontId="11" fillId="0" borderId="3" xfId="0" applyNumberFormat="1" applyFont="1" applyBorder="1" applyAlignment="1"/>
    <xf numFmtId="0" fontId="11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11" fillId="0" borderId="0" xfId="0" applyFont="1" applyFill="1" applyAlignment="1"/>
    <xf numFmtId="0" fontId="11" fillId="0" borderId="0" xfId="0" applyFont="1" applyFill="1" applyAlignment="1">
      <alignment horizontal="center"/>
    </xf>
    <xf numFmtId="7" fontId="10" fillId="0" borderId="0" xfId="0" applyNumberFormat="1" applyFont="1" applyBorder="1" applyAlignment="1">
      <alignment horizontal="center"/>
    </xf>
    <xf numFmtId="0" fontId="11" fillId="0" borderId="3" xfId="0" applyFont="1" applyBorder="1" applyAlignment="1"/>
    <xf numFmtId="1" fontId="11" fillId="0" borderId="0" xfId="0" applyNumberFormat="1" applyFont="1" applyBorder="1" applyAlignment="1">
      <alignment horizontal="center"/>
    </xf>
    <xf numFmtId="7" fontId="11" fillId="0" borderId="0" xfId="0" applyNumberFormat="1" applyFont="1" applyBorder="1" applyAlignment="1"/>
    <xf numFmtId="0" fontId="10" fillId="0" borderId="0" xfId="0" applyFont="1" applyBorder="1" applyAlignment="1">
      <alignment horizontal="right"/>
    </xf>
    <xf numFmtId="7" fontId="14" fillId="0" borderId="0" xfId="0" applyNumberFormat="1" applyFont="1" applyBorder="1" applyAlignment="1"/>
    <xf numFmtId="0" fontId="15" fillId="0" borderId="4" xfId="0" applyFont="1" applyBorder="1" applyAlignment="1">
      <alignment horizontal="right"/>
    </xf>
    <xf numFmtId="7" fontId="15" fillId="0" borderId="4" xfId="0" applyNumberFormat="1" applyFont="1" applyBorder="1" applyAlignment="1"/>
    <xf numFmtId="7" fontId="9" fillId="0" borderId="5" xfId="0" applyNumberFormat="1" applyFont="1" applyFill="1" applyBorder="1" applyAlignment="1"/>
    <xf numFmtId="0" fontId="9" fillId="0" borderId="0" xfId="0" applyFont="1" applyBorder="1" applyAlignment="1"/>
    <xf numFmtId="0" fontId="9" fillId="0" borderId="6" xfId="0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7" fontId="11" fillId="0" borderId="0" xfId="0" applyNumberFormat="1" applyFont="1" applyFill="1" applyBorder="1" applyAlignment="1"/>
    <xf numFmtId="164" fontId="11" fillId="0" borderId="0" xfId="0" applyNumberFormat="1" applyFont="1" applyBorder="1" applyAlignment="1"/>
    <xf numFmtId="2" fontId="10" fillId="0" borderId="4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center" wrapText="1"/>
    </xf>
    <xf numFmtId="1" fontId="10" fillId="0" borderId="4" xfId="0" applyNumberFormat="1" applyFont="1" applyBorder="1" applyAlignment="1">
      <alignment horizontal="center" wrapText="1"/>
    </xf>
    <xf numFmtId="7" fontId="10" fillId="0" borderId="4" xfId="0" applyNumberFormat="1" applyFont="1" applyBorder="1" applyAlignment="1">
      <alignment horizontal="center" wrapText="1"/>
    </xf>
    <xf numFmtId="164" fontId="11" fillId="0" borderId="0" xfId="0" applyNumberFormat="1" applyFont="1" applyFill="1" applyAlignment="1">
      <alignment horizontal="right"/>
    </xf>
    <xf numFmtId="2" fontId="10" fillId="0" borderId="0" xfId="0" applyNumberFormat="1" applyFont="1" applyAlignment="1">
      <alignment horizontal="center"/>
    </xf>
    <xf numFmtId="0" fontId="6" fillId="0" borderId="7" xfId="0" applyFont="1" applyBorder="1" applyAlignment="1"/>
    <xf numFmtId="164" fontId="6" fillId="0" borderId="7" xfId="0" applyNumberFormat="1" applyFont="1" applyBorder="1" applyAlignment="1"/>
    <xf numFmtId="0" fontId="15" fillId="0" borderId="0" xfId="0" applyFont="1" applyAlignment="1"/>
    <xf numFmtId="2" fontId="10" fillId="2" borderId="0" xfId="0" applyNumberFormat="1" applyFont="1" applyFill="1" applyAlignment="1">
      <alignment horizontal="center"/>
    </xf>
    <xf numFmtId="0" fontId="11" fillId="2" borderId="0" xfId="0" applyFont="1" applyFill="1" applyAlignment="1"/>
    <xf numFmtId="0" fontId="11" fillId="2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right"/>
    </xf>
    <xf numFmtId="0" fontId="11" fillId="2" borderId="0" xfId="0" applyFont="1" applyFill="1" applyBorder="1" applyAlignment="1">
      <alignment horizontal="center"/>
    </xf>
    <xf numFmtId="7" fontId="11" fillId="2" borderId="0" xfId="0" applyNumberFormat="1" applyFont="1" applyFill="1" applyBorder="1" applyAlignment="1"/>
    <xf numFmtId="0" fontId="4" fillId="2" borderId="0" xfId="0" applyFont="1" applyFill="1" applyAlignment="1"/>
    <xf numFmtId="0" fontId="15" fillId="2" borderId="0" xfId="0" applyFont="1" applyFill="1" applyAlignment="1"/>
    <xf numFmtId="1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/>
    <xf numFmtId="0" fontId="11" fillId="0" borderId="7" xfId="0" applyFont="1" applyBorder="1" applyAlignment="1">
      <alignment horizontal="center"/>
    </xf>
    <xf numFmtId="164" fontId="11" fillId="0" borderId="7" xfId="0" applyNumberFormat="1" applyFont="1" applyBorder="1" applyAlignment="1"/>
    <xf numFmtId="0" fontId="10" fillId="0" borderId="0" xfId="0" applyFont="1" applyBorder="1" applyAlignment="1"/>
    <xf numFmtId="0" fontId="10" fillId="0" borderId="0" xfId="0" applyFont="1" applyAlignment="1"/>
    <xf numFmtId="0" fontId="11" fillId="0" borderId="4" xfId="0" applyFont="1" applyBorder="1" applyAlignment="1">
      <alignment horizontal="center"/>
    </xf>
    <xf numFmtId="164" fontId="15" fillId="0" borderId="4" xfId="0" applyNumberFormat="1" applyFont="1" applyBorder="1" applyAlignment="1"/>
    <xf numFmtId="2" fontId="8" fillId="0" borderId="0" xfId="0" applyNumberFormat="1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164" fontId="8" fillId="0" borderId="0" xfId="0" applyNumberFormat="1" applyFont="1" applyAlignment="1"/>
    <xf numFmtId="0" fontId="9" fillId="0" borderId="0" xfId="0" applyFont="1" applyAlignment="1">
      <alignment horizontal="right"/>
    </xf>
    <xf numFmtId="1" fontId="10" fillId="0" borderId="0" xfId="0" applyNumberFormat="1" applyFont="1" applyAlignment="1">
      <alignment horizontal="center"/>
    </xf>
    <xf numFmtId="1" fontId="10" fillId="2" borderId="0" xfId="0" applyNumberFormat="1" applyFont="1" applyFill="1" applyAlignment="1">
      <alignment horizontal="center"/>
    </xf>
    <xf numFmtId="0" fontId="10" fillId="2" borderId="0" xfId="0" applyFont="1" applyFill="1" applyAlignment="1"/>
    <xf numFmtId="1" fontId="11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1" fontId="10" fillId="0" borderId="0" xfId="0" applyNumberFormat="1" applyFont="1" applyFill="1" applyAlignment="1">
      <alignment horizontal="center"/>
    </xf>
    <xf numFmtId="0" fontId="10" fillId="0" borderId="0" xfId="0" applyFont="1" applyFill="1" applyAlignment="1"/>
    <xf numFmtId="1" fontId="11" fillId="0" borderId="0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/>
    <xf numFmtId="0" fontId="0" fillId="0" borderId="7" xfId="0" applyBorder="1" applyAlignment="1"/>
    <xf numFmtId="0" fontId="0" fillId="0" borderId="0" xfId="0" applyAlignment="1"/>
    <xf numFmtId="0" fontId="11" fillId="0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1" fontId="11" fillId="0" borderId="0" xfId="0" applyNumberFormat="1" applyFont="1" applyFill="1" applyAlignment="1">
      <alignment horizontal="center"/>
    </xf>
    <xf numFmtId="164" fontId="11" fillId="2" borderId="0" xfId="0" applyNumberFormat="1" applyFont="1" applyFill="1" applyBorder="1" applyAlignment="1"/>
    <xf numFmtId="0" fontId="0" fillId="0" borderId="0" xfId="0" applyAlignment="1"/>
    <xf numFmtId="1" fontId="11" fillId="2" borderId="0" xfId="0" applyNumberFormat="1" applyFont="1" applyFill="1" applyAlignment="1">
      <alignment horizontal="center"/>
    </xf>
    <xf numFmtId="164" fontId="11" fillId="0" borderId="0" xfId="0" applyNumberFormat="1" applyFont="1" applyFill="1" applyBorder="1" applyAlignment="1"/>
    <xf numFmtId="0" fontId="0" fillId="0" borderId="0" xfId="0" applyAlignment="1"/>
    <xf numFmtId="0" fontId="11" fillId="2" borderId="0" xfId="0" applyFont="1" applyFill="1" applyAlignment="1"/>
    <xf numFmtId="1" fontId="11" fillId="2" borderId="0" xfId="0" applyNumberFormat="1" applyFont="1" applyFill="1" applyBorder="1" applyAlignment="1">
      <alignment horizontal="center"/>
    </xf>
    <xf numFmtId="0" fontId="11" fillId="0" borderId="0" xfId="0" applyFont="1" applyAlignment="1"/>
    <xf numFmtId="0" fontId="11" fillId="0" borderId="0" xfId="0" applyFont="1" applyFill="1" applyAlignment="1"/>
    <xf numFmtId="7" fontId="11" fillId="2" borderId="0" xfId="0" applyNumberFormat="1" applyFont="1" applyFill="1" applyBorder="1" applyAlignment="1"/>
    <xf numFmtId="1" fontId="11" fillId="0" borderId="0" xfId="0" applyNumberFormat="1" applyFont="1" applyAlignment="1">
      <alignment horizontal="center"/>
    </xf>
    <xf numFmtId="0" fontId="0" fillId="2" borderId="0" xfId="0" applyFill="1" applyBorder="1" applyAlignment="1"/>
    <xf numFmtId="1" fontId="10" fillId="2" borderId="8" xfId="0" applyNumberFormat="1" applyFont="1" applyFill="1" applyBorder="1" applyAlignment="1">
      <alignment horizontal="right"/>
    </xf>
    <xf numFmtId="7" fontId="10" fillId="2" borderId="8" xfId="0" applyNumberFormat="1" applyFont="1" applyFill="1" applyBorder="1" applyAlignment="1"/>
    <xf numFmtId="1" fontId="10" fillId="0" borderId="8" xfId="0" applyNumberFormat="1" applyFont="1" applyFill="1" applyBorder="1" applyAlignment="1">
      <alignment horizontal="right"/>
    </xf>
    <xf numFmtId="7" fontId="10" fillId="0" borderId="8" xfId="0" applyNumberFormat="1" applyFont="1" applyFill="1" applyBorder="1" applyAlignment="1"/>
    <xf numFmtId="0" fontId="0" fillId="0" borderId="0" xfId="0" applyFill="1" applyAlignment="1"/>
    <xf numFmtId="0" fontId="11" fillId="3" borderId="0" xfId="0" applyFont="1" applyFill="1" applyBorder="1" applyAlignment="1">
      <alignment horizontal="center"/>
    </xf>
    <xf numFmtId="1" fontId="11" fillId="3" borderId="0" xfId="0" applyNumberFormat="1" applyFont="1" applyFill="1" applyBorder="1" applyAlignment="1">
      <alignment horizontal="center"/>
    </xf>
    <xf numFmtId="7" fontId="11" fillId="3" borderId="0" xfId="0" applyNumberFormat="1" applyFont="1" applyFill="1" applyBorder="1" applyAlignment="1"/>
    <xf numFmtId="1" fontId="10" fillId="3" borderId="8" xfId="0" applyNumberFormat="1" applyFont="1" applyFill="1" applyBorder="1" applyAlignment="1">
      <alignment horizontal="right"/>
    </xf>
    <xf numFmtId="7" fontId="10" fillId="3" borderId="8" xfId="0" applyNumberFormat="1" applyFont="1" applyFill="1" applyBorder="1" applyAlignment="1"/>
    <xf numFmtId="0" fontId="7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9" fillId="2" borderId="0" xfId="0" applyFont="1" applyFill="1" applyBorder="1" applyAlignment="1">
      <alignment horizontal="left"/>
    </xf>
  </cellXfs>
  <cellStyles count="14">
    <cellStyle name="Comma0" xfId="1"/>
    <cellStyle name="Comma0 2" xfId="8"/>
    <cellStyle name="Currency0" xfId="2"/>
    <cellStyle name="Currency0 2" xfId="9"/>
    <cellStyle name="Date" xfId="3"/>
    <cellStyle name="Date 2" xfId="10"/>
    <cellStyle name="Fixed" xfId="4"/>
    <cellStyle name="Fixed 2" xfId="11"/>
    <cellStyle name="Heading 1" xfId="5" builtinId="16" customBuiltin="1"/>
    <cellStyle name="Heading 2" xfId="6" builtinId="17" customBuiltin="1"/>
    <cellStyle name="Normal" xfId="0" builtinId="0"/>
    <cellStyle name="Normal 2" xfId="13"/>
    <cellStyle name="Total" xfId="7" builtinId="25" customBuiltin="1"/>
    <cellStyle name="Total 2" xfId="1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Facet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Facet">
      <a:majorFont>
        <a:latin typeface="Trebuchet MS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71"/>
  <sheetViews>
    <sheetView tabSelected="1" view="pageBreakPreview" zoomScale="60" zoomScaleNormal="100" workbookViewId="0">
      <selection sqref="A1:G1"/>
    </sheetView>
  </sheetViews>
  <sheetFormatPr defaultRowHeight="12.75" x14ac:dyDescent="0.2"/>
  <cols>
    <col min="1" max="1" width="10.85546875" style="1" customWidth="1"/>
    <col min="2" max="2" width="4.42578125" customWidth="1"/>
    <col min="3" max="3" width="40" customWidth="1"/>
    <col min="4" max="4" width="8.7109375" customWidth="1"/>
    <col min="5" max="5" width="12.7109375" customWidth="1"/>
    <col min="6" max="6" width="12.7109375" style="10" customWidth="1"/>
    <col min="7" max="7" width="15.7109375" style="2" customWidth="1"/>
    <col min="8" max="8" width="10.5703125" style="3" customWidth="1"/>
    <col min="9" max="9" width="13.7109375" style="2" bestFit="1" customWidth="1"/>
    <col min="12" max="12" width="13.140625" customWidth="1"/>
  </cols>
  <sheetData>
    <row r="1" spans="1:255" s="4" customFormat="1" ht="18.75" x14ac:dyDescent="0.3">
      <c r="A1" s="125" t="s">
        <v>163</v>
      </c>
      <c r="B1" s="125"/>
      <c r="C1" s="125"/>
      <c r="D1" s="125"/>
      <c r="E1" s="125"/>
      <c r="F1" s="125"/>
      <c r="G1" s="125"/>
      <c r="H1" s="45"/>
      <c r="I1" s="45"/>
      <c r="J1" s="45"/>
    </row>
    <row r="2" spans="1:255" s="4" customFormat="1" ht="15.75" x14ac:dyDescent="0.25">
      <c r="A2" s="20"/>
      <c r="B2" s="21"/>
      <c r="C2" s="22"/>
      <c r="D2" s="23"/>
      <c r="E2" s="23"/>
      <c r="F2" s="24"/>
      <c r="G2" s="25"/>
      <c r="H2" s="26"/>
      <c r="I2" s="25"/>
      <c r="J2" s="21"/>
    </row>
    <row r="3" spans="1:255" s="4" customFormat="1" ht="15.75" x14ac:dyDescent="0.25">
      <c r="A3" s="20" t="s">
        <v>8</v>
      </c>
      <c r="B3" s="27"/>
      <c r="C3" s="27"/>
      <c r="D3" s="26"/>
      <c r="E3" s="28" t="s">
        <v>11</v>
      </c>
      <c r="F3" s="29"/>
      <c r="G3" s="30"/>
    </row>
    <row r="4" spans="1:255" s="4" customFormat="1" ht="15.75" x14ac:dyDescent="0.25">
      <c r="A4" s="20" t="s">
        <v>9</v>
      </c>
      <c r="B4" s="31"/>
      <c r="C4" s="37"/>
      <c r="D4" s="26"/>
      <c r="E4" s="24"/>
      <c r="F4" s="38"/>
      <c r="G4" s="39"/>
      <c r="H4" s="26"/>
    </row>
    <row r="5" spans="1:255" s="4" customFormat="1" ht="15.75" x14ac:dyDescent="0.25">
      <c r="A5" s="20"/>
      <c r="B5" s="32"/>
      <c r="C5" s="21"/>
      <c r="D5" s="21"/>
      <c r="E5" s="21"/>
      <c r="F5" s="24"/>
      <c r="G5" s="25"/>
      <c r="H5" s="26"/>
      <c r="I5" s="25"/>
      <c r="J5" s="21"/>
    </row>
    <row r="6" spans="1:255" s="4" customFormat="1" ht="16.5" thickBot="1" x14ac:dyDescent="0.3">
      <c r="A6" s="51" t="s">
        <v>117</v>
      </c>
      <c r="B6" s="52" t="s">
        <v>0</v>
      </c>
      <c r="C6" s="53"/>
      <c r="D6" s="54" t="s">
        <v>1</v>
      </c>
      <c r="E6" s="55" t="s">
        <v>2</v>
      </c>
      <c r="F6" s="56" t="s">
        <v>3</v>
      </c>
      <c r="G6" s="57" t="s">
        <v>10</v>
      </c>
      <c r="H6" s="23"/>
      <c r="I6" s="36"/>
      <c r="J6" s="33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</row>
    <row r="7" spans="1:255" s="4" customFormat="1" ht="15.75" x14ac:dyDescent="0.25">
      <c r="A7" s="20"/>
      <c r="B7" s="21"/>
      <c r="C7" s="21"/>
      <c r="D7" s="21"/>
      <c r="E7" s="21"/>
      <c r="F7" s="24"/>
      <c r="G7" s="25"/>
      <c r="H7" s="26"/>
      <c r="I7" s="25"/>
      <c r="J7" s="21"/>
    </row>
    <row r="8" spans="1:255" s="4" customFormat="1" ht="15.75" x14ac:dyDescent="0.25">
      <c r="A8" s="63">
        <v>3.01</v>
      </c>
      <c r="B8" s="64" t="s">
        <v>23</v>
      </c>
      <c r="C8" s="64"/>
      <c r="D8" s="65" t="s">
        <v>6</v>
      </c>
      <c r="E8" s="66">
        <v>18</v>
      </c>
      <c r="F8" s="67">
        <v>0</v>
      </c>
      <c r="G8" s="68">
        <f t="shared" ref="G8:G20" si="0">E8*F8</f>
        <v>0</v>
      </c>
      <c r="J8" s="21"/>
      <c r="L8" s="5"/>
    </row>
    <row r="9" spans="1:255" s="4" customFormat="1" ht="15.75" x14ac:dyDescent="0.25">
      <c r="A9" s="59">
        <v>3.02</v>
      </c>
      <c r="B9" s="21" t="s">
        <v>4</v>
      </c>
      <c r="C9" s="21"/>
      <c r="D9" s="26" t="s">
        <v>5</v>
      </c>
      <c r="E9" s="28">
        <v>985</v>
      </c>
      <c r="F9" s="47">
        <v>0</v>
      </c>
      <c r="G9" s="39">
        <f t="shared" si="0"/>
        <v>0</v>
      </c>
      <c r="J9" s="21"/>
      <c r="L9" s="8"/>
    </row>
    <row r="10" spans="1:255" s="4" customFormat="1" ht="15.75" x14ac:dyDescent="0.25">
      <c r="A10" s="59"/>
      <c r="C10" s="62" t="s">
        <v>66</v>
      </c>
      <c r="D10" s="26" t="s">
        <v>5</v>
      </c>
      <c r="E10" s="28">
        <v>3400</v>
      </c>
      <c r="F10" s="47">
        <v>0</v>
      </c>
      <c r="G10" s="39">
        <f t="shared" si="0"/>
        <v>0</v>
      </c>
      <c r="J10" s="21"/>
      <c r="L10" s="8"/>
    </row>
    <row r="11" spans="1:255" s="4" customFormat="1" ht="15.75" x14ac:dyDescent="0.25">
      <c r="A11" s="63">
        <v>3.03</v>
      </c>
      <c r="B11" s="64" t="s">
        <v>24</v>
      </c>
      <c r="C11" s="64"/>
      <c r="D11" s="65" t="s">
        <v>51</v>
      </c>
      <c r="E11" s="66">
        <v>5</v>
      </c>
      <c r="F11" s="67">
        <v>0</v>
      </c>
      <c r="G11" s="68">
        <f t="shared" si="0"/>
        <v>0</v>
      </c>
      <c r="J11" s="21"/>
      <c r="L11" s="8"/>
    </row>
    <row r="12" spans="1:255" s="4" customFormat="1" ht="15.75" x14ac:dyDescent="0.25">
      <c r="A12" s="59">
        <v>3.04</v>
      </c>
      <c r="B12" s="21" t="s">
        <v>25</v>
      </c>
      <c r="C12" s="21"/>
      <c r="D12" s="26" t="s">
        <v>6</v>
      </c>
      <c r="E12" s="28">
        <v>3.75</v>
      </c>
      <c r="F12" s="47">
        <v>0</v>
      </c>
      <c r="G12" s="39">
        <f t="shared" si="0"/>
        <v>0</v>
      </c>
      <c r="J12" s="21"/>
      <c r="L12" s="8"/>
    </row>
    <row r="13" spans="1:255" s="4" customFormat="1" ht="15.75" x14ac:dyDescent="0.25">
      <c r="A13" s="63">
        <v>3.05</v>
      </c>
      <c r="B13" s="64" t="s">
        <v>16</v>
      </c>
      <c r="C13" s="64"/>
      <c r="D13" s="65" t="s">
        <v>6</v>
      </c>
      <c r="E13" s="66">
        <v>3.75</v>
      </c>
      <c r="F13" s="67">
        <v>0</v>
      </c>
      <c r="G13" s="68">
        <f t="shared" si="0"/>
        <v>0</v>
      </c>
      <c r="J13" s="21"/>
      <c r="L13" s="8"/>
    </row>
    <row r="14" spans="1:255" s="4" customFormat="1" ht="15.75" x14ac:dyDescent="0.25">
      <c r="A14" s="59">
        <v>3.06</v>
      </c>
      <c r="B14" s="21" t="s">
        <v>26</v>
      </c>
      <c r="C14" s="21"/>
      <c r="D14" s="26" t="s">
        <v>6</v>
      </c>
      <c r="E14" s="28">
        <v>2</v>
      </c>
      <c r="F14" s="47">
        <v>0</v>
      </c>
      <c r="G14" s="39">
        <f t="shared" si="0"/>
        <v>0</v>
      </c>
      <c r="J14" s="21"/>
      <c r="L14" s="8"/>
    </row>
    <row r="15" spans="1:255" s="4" customFormat="1" ht="15.75" x14ac:dyDescent="0.25">
      <c r="A15" s="63">
        <v>3.07</v>
      </c>
      <c r="B15" s="64" t="s">
        <v>17</v>
      </c>
      <c r="C15" s="64"/>
      <c r="D15" s="65" t="s">
        <v>5</v>
      </c>
      <c r="E15" s="66">
        <v>135</v>
      </c>
      <c r="F15" s="67">
        <v>0</v>
      </c>
      <c r="G15" s="68">
        <f t="shared" si="0"/>
        <v>0</v>
      </c>
      <c r="J15" s="21"/>
      <c r="L15" s="8"/>
    </row>
    <row r="16" spans="1:255" s="4" customFormat="1" ht="15.75" x14ac:dyDescent="0.25">
      <c r="A16" s="59">
        <v>3.08</v>
      </c>
      <c r="B16" s="21" t="s">
        <v>18</v>
      </c>
      <c r="C16" s="21"/>
      <c r="D16" s="26" t="s">
        <v>5</v>
      </c>
      <c r="E16" s="28">
        <v>190</v>
      </c>
      <c r="F16" s="47">
        <v>0</v>
      </c>
      <c r="G16" s="39">
        <f t="shared" si="0"/>
        <v>0</v>
      </c>
      <c r="J16" s="21"/>
      <c r="L16" s="8"/>
    </row>
    <row r="17" spans="1:12" s="4" customFormat="1" ht="15.75" x14ac:dyDescent="0.25">
      <c r="A17" s="63">
        <v>3.09</v>
      </c>
      <c r="B17" s="64" t="s">
        <v>27</v>
      </c>
      <c r="C17" s="64"/>
      <c r="D17" s="65" t="s">
        <v>6</v>
      </c>
      <c r="E17" s="66">
        <v>5.2</v>
      </c>
      <c r="F17" s="67">
        <v>0</v>
      </c>
      <c r="G17" s="68">
        <f t="shared" si="0"/>
        <v>0</v>
      </c>
      <c r="J17" s="21"/>
      <c r="L17" s="8"/>
    </row>
    <row r="18" spans="1:12" s="4" customFormat="1" ht="15.75" x14ac:dyDescent="0.25">
      <c r="A18" s="59">
        <v>3.1</v>
      </c>
      <c r="B18" s="21" t="s">
        <v>28</v>
      </c>
      <c r="C18" s="21"/>
      <c r="D18" s="26" t="s">
        <v>6</v>
      </c>
      <c r="E18" s="28">
        <v>2</v>
      </c>
      <c r="F18" s="47">
        <v>0</v>
      </c>
      <c r="G18" s="39">
        <f t="shared" si="0"/>
        <v>0</v>
      </c>
      <c r="J18" s="21"/>
      <c r="L18" s="8"/>
    </row>
    <row r="19" spans="1:12" s="4" customFormat="1" ht="15.75" x14ac:dyDescent="0.25">
      <c r="A19" s="63">
        <v>3.11</v>
      </c>
      <c r="B19" s="64" t="s">
        <v>29</v>
      </c>
      <c r="C19" s="64"/>
      <c r="D19" s="65" t="s">
        <v>6</v>
      </c>
      <c r="E19" s="66">
        <v>2.4</v>
      </c>
      <c r="F19" s="67">
        <v>0</v>
      </c>
      <c r="G19" s="68">
        <f t="shared" si="0"/>
        <v>0</v>
      </c>
      <c r="J19" s="21"/>
      <c r="L19" s="8"/>
    </row>
    <row r="20" spans="1:12" s="4" customFormat="1" ht="15.75" x14ac:dyDescent="0.25">
      <c r="A20" s="59">
        <v>3.12</v>
      </c>
      <c r="B20" s="21" t="s">
        <v>15</v>
      </c>
      <c r="C20" s="21"/>
      <c r="D20" s="26" t="s">
        <v>6</v>
      </c>
      <c r="E20" s="28">
        <v>7</v>
      </c>
      <c r="F20" s="47">
        <v>0</v>
      </c>
      <c r="G20" s="39">
        <f t="shared" si="0"/>
        <v>0</v>
      </c>
      <c r="J20" s="21"/>
      <c r="L20" s="8"/>
    </row>
    <row r="21" spans="1:12" s="4" customFormat="1" ht="15.75" x14ac:dyDescent="0.25">
      <c r="A21" s="63">
        <v>3.13</v>
      </c>
      <c r="B21" s="64" t="s">
        <v>19</v>
      </c>
      <c r="C21" s="64"/>
      <c r="D21" s="65"/>
      <c r="E21" s="66"/>
      <c r="F21" s="67"/>
      <c r="G21" s="68"/>
      <c r="J21" s="21"/>
      <c r="L21" s="8"/>
    </row>
    <row r="22" spans="1:12" s="4" customFormat="1" ht="15.75" x14ac:dyDescent="0.25">
      <c r="A22" s="63"/>
      <c r="B22" s="69"/>
      <c r="C22" s="70" t="s">
        <v>53</v>
      </c>
      <c r="D22" s="65" t="s">
        <v>5</v>
      </c>
      <c r="E22" s="66">
        <v>1250</v>
      </c>
      <c r="F22" s="67">
        <v>0</v>
      </c>
      <c r="G22" s="68">
        <f>E22*F22</f>
        <v>0</v>
      </c>
      <c r="J22" s="21"/>
      <c r="L22" s="8"/>
    </row>
    <row r="23" spans="1:12" s="4" customFormat="1" ht="15.75" x14ac:dyDescent="0.25">
      <c r="A23" s="63"/>
      <c r="B23" s="69"/>
      <c r="C23" s="70" t="s">
        <v>54</v>
      </c>
      <c r="D23" s="65" t="s">
        <v>5</v>
      </c>
      <c r="E23" s="66">
        <v>2100</v>
      </c>
      <c r="F23" s="67">
        <v>0</v>
      </c>
      <c r="G23" s="68">
        <f>E23*F23</f>
        <v>0</v>
      </c>
      <c r="J23" s="21"/>
      <c r="L23" s="8"/>
    </row>
    <row r="24" spans="1:12" s="4" customFormat="1" ht="15.75" x14ac:dyDescent="0.25">
      <c r="A24" s="63"/>
      <c r="B24" s="69"/>
      <c r="C24" s="70" t="s">
        <v>55</v>
      </c>
      <c r="D24" s="65" t="s">
        <v>5</v>
      </c>
      <c r="E24" s="66">
        <v>2300</v>
      </c>
      <c r="F24" s="67">
        <v>0</v>
      </c>
      <c r="G24" s="68">
        <f>E24*F24</f>
        <v>0</v>
      </c>
      <c r="J24" s="21"/>
      <c r="L24" s="8"/>
    </row>
    <row r="25" spans="1:12" s="4" customFormat="1" ht="15.75" x14ac:dyDescent="0.25">
      <c r="A25" s="59">
        <v>3.14</v>
      </c>
      <c r="B25" s="21" t="s">
        <v>20</v>
      </c>
      <c r="C25" s="34"/>
      <c r="D25" s="35"/>
      <c r="E25" s="58"/>
      <c r="F25" s="48"/>
      <c r="G25" s="49"/>
      <c r="J25" s="21"/>
      <c r="L25" s="8"/>
    </row>
    <row r="26" spans="1:12" s="4" customFormat="1" ht="15.75" x14ac:dyDescent="0.25">
      <c r="A26" s="59"/>
      <c r="C26" s="62" t="s">
        <v>67</v>
      </c>
      <c r="D26" s="26" t="s">
        <v>5</v>
      </c>
      <c r="E26" s="58">
        <v>3000</v>
      </c>
      <c r="F26" s="47">
        <v>0</v>
      </c>
      <c r="G26" s="39">
        <f>E26*F26</f>
        <v>0</v>
      </c>
      <c r="J26" s="21"/>
      <c r="L26" s="8"/>
    </row>
    <row r="27" spans="1:12" s="4" customFormat="1" ht="15.75" x14ac:dyDescent="0.25">
      <c r="A27" s="59"/>
      <c r="C27" s="62" t="s">
        <v>68</v>
      </c>
      <c r="D27" s="26" t="s">
        <v>5</v>
      </c>
      <c r="E27" s="58">
        <v>6000</v>
      </c>
      <c r="F27" s="47">
        <v>0</v>
      </c>
      <c r="G27" s="39">
        <f>E27*F27</f>
        <v>0</v>
      </c>
      <c r="J27" s="21"/>
      <c r="L27" s="8"/>
    </row>
    <row r="28" spans="1:12" s="4" customFormat="1" ht="15.75" x14ac:dyDescent="0.25">
      <c r="A28" s="59"/>
      <c r="C28" s="62" t="s">
        <v>69</v>
      </c>
      <c r="D28" s="26" t="s">
        <v>5</v>
      </c>
      <c r="E28" s="58">
        <v>9200</v>
      </c>
      <c r="F28" s="47">
        <v>0</v>
      </c>
      <c r="G28" s="39">
        <f>E28*F28</f>
        <v>0</v>
      </c>
      <c r="J28" s="21"/>
      <c r="L28" s="8"/>
    </row>
    <row r="29" spans="1:12" s="4" customFormat="1" ht="15.75" x14ac:dyDescent="0.25">
      <c r="A29" s="63">
        <v>3.15</v>
      </c>
      <c r="B29" s="64" t="s">
        <v>30</v>
      </c>
      <c r="C29" s="64"/>
      <c r="D29" s="65" t="s">
        <v>6</v>
      </c>
      <c r="E29" s="66">
        <v>5.75</v>
      </c>
      <c r="F29" s="67">
        <v>0</v>
      </c>
      <c r="G29" s="68">
        <f>E29*F29</f>
        <v>0</v>
      </c>
      <c r="J29" s="21"/>
      <c r="L29" s="8"/>
    </row>
    <row r="30" spans="1:12" s="4" customFormat="1" ht="15.75" x14ac:dyDescent="0.25">
      <c r="A30" s="59">
        <v>3.16</v>
      </c>
      <c r="B30" s="21" t="s">
        <v>31</v>
      </c>
      <c r="C30" s="21"/>
      <c r="D30" s="26" t="s">
        <v>51</v>
      </c>
      <c r="E30" s="58">
        <v>52</v>
      </c>
      <c r="F30" s="47">
        <v>0</v>
      </c>
      <c r="G30" s="39">
        <f>E30*F30</f>
        <v>0</v>
      </c>
      <c r="J30" s="21"/>
      <c r="L30" s="8"/>
    </row>
    <row r="31" spans="1:12" s="4" customFormat="1" ht="15.75" x14ac:dyDescent="0.25">
      <c r="A31" s="63">
        <v>3.17</v>
      </c>
      <c r="B31" s="64" t="s">
        <v>32</v>
      </c>
      <c r="C31" s="64"/>
      <c r="D31" s="65"/>
      <c r="E31" s="66"/>
      <c r="F31" s="67"/>
      <c r="G31" s="68"/>
      <c r="J31" s="21"/>
      <c r="L31" s="8"/>
    </row>
    <row r="32" spans="1:12" s="4" customFormat="1" ht="15.75" x14ac:dyDescent="0.25">
      <c r="A32" s="63"/>
      <c r="B32" s="69"/>
      <c r="C32" s="70" t="s">
        <v>56</v>
      </c>
      <c r="D32" s="65" t="s">
        <v>51</v>
      </c>
      <c r="E32" s="66">
        <v>10</v>
      </c>
      <c r="F32" s="67">
        <v>0</v>
      </c>
      <c r="G32" s="68">
        <v>0</v>
      </c>
      <c r="J32" s="21"/>
      <c r="L32" s="8"/>
    </row>
    <row r="33" spans="1:12" s="4" customFormat="1" ht="15.75" x14ac:dyDescent="0.25">
      <c r="A33" s="63"/>
      <c r="B33" s="69"/>
      <c r="C33" s="70" t="s">
        <v>57</v>
      </c>
      <c r="D33" s="65" t="s">
        <v>51</v>
      </c>
      <c r="E33" s="66">
        <v>20</v>
      </c>
      <c r="F33" s="67">
        <v>0</v>
      </c>
      <c r="G33" s="68">
        <v>0</v>
      </c>
      <c r="J33" s="21"/>
      <c r="L33" s="8"/>
    </row>
    <row r="34" spans="1:12" s="4" customFormat="1" ht="15.75" x14ac:dyDescent="0.25">
      <c r="A34" s="63"/>
      <c r="B34" s="69"/>
      <c r="C34" s="70" t="s">
        <v>58</v>
      </c>
      <c r="D34" s="65" t="s">
        <v>51</v>
      </c>
      <c r="E34" s="66">
        <v>30</v>
      </c>
      <c r="F34" s="67">
        <v>0</v>
      </c>
      <c r="G34" s="68">
        <v>0</v>
      </c>
      <c r="J34" s="21"/>
      <c r="L34" s="8"/>
    </row>
    <row r="35" spans="1:12" s="4" customFormat="1" ht="15.75" x14ac:dyDescent="0.25">
      <c r="A35" s="63"/>
      <c r="B35" s="69"/>
      <c r="C35" s="70" t="s">
        <v>59</v>
      </c>
      <c r="D35" s="65" t="s">
        <v>51</v>
      </c>
      <c r="E35" s="66">
        <v>40</v>
      </c>
      <c r="F35" s="67">
        <v>0</v>
      </c>
      <c r="G35" s="68">
        <v>0</v>
      </c>
      <c r="J35" s="21"/>
      <c r="L35" s="8"/>
    </row>
    <row r="36" spans="1:12" s="4" customFormat="1" ht="15.75" x14ac:dyDescent="0.25">
      <c r="A36" s="63"/>
      <c r="B36" s="69"/>
      <c r="C36" s="70" t="s">
        <v>12</v>
      </c>
      <c r="D36" s="65" t="s">
        <v>51</v>
      </c>
      <c r="E36" s="66">
        <v>60</v>
      </c>
      <c r="F36" s="67">
        <v>0</v>
      </c>
      <c r="G36" s="68">
        <v>0</v>
      </c>
      <c r="J36" s="21"/>
      <c r="L36" s="8"/>
    </row>
    <row r="37" spans="1:12" s="4" customFormat="1" ht="15.75" x14ac:dyDescent="0.25">
      <c r="A37" s="59">
        <v>3.18</v>
      </c>
      <c r="B37" s="21" t="s">
        <v>21</v>
      </c>
      <c r="C37" s="21"/>
      <c r="D37" s="26" t="s">
        <v>5</v>
      </c>
      <c r="E37" s="58">
        <v>175</v>
      </c>
      <c r="F37" s="47">
        <v>0</v>
      </c>
      <c r="G37" s="39">
        <v>0</v>
      </c>
      <c r="J37" s="21"/>
      <c r="L37" s="8"/>
    </row>
    <row r="38" spans="1:12" s="4" customFormat="1" ht="15.75" x14ac:dyDescent="0.25">
      <c r="A38" s="59"/>
      <c r="C38" s="62" t="s">
        <v>12</v>
      </c>
      <c r="D38" s="26" t="s">
        <v>51</v>
      </c>
      <c r="E38" s="58">
        <v>60</v>
      </c>
      <c r="F38" s="47">
        <v>0</v>
      </c>
      <c r="G38" s="39">
        <v>0</v>
      </c>
      <c r="J38" s="21"/>
      <c r="L38" s="8"/>
    </row>
    <row r="39" spans="1:12" s="4" customFormat="1" ht="15.75" x14ac:dyDescent="0.25">
      <c r="A39" s="59"/>
      <c r="C39" s="62" t="s">
        <v>60</v>
      </c>
      <c r="D39" s="26" t="s">
        <v>51</v>
      </c>
      <c r="E39" s="58">
        <v>60</v>
      </c>
      <c r="F39" s="47">
        <v>0</v>
      </c>
      <c r="G39" s="39">
        <v>0</v>
      </c>
      <c r="J39" s="21"/>
      <c r="L39" s="8"/>
    </row>
    <row r="40" spans="1:12" s="4" customFormat="1" ht="15.75" x14ac:dyDescent="0.25">
      <c r="A40" s="59"/>
      <c r="C40" s="62" t="s">
        <v>52</v>
      </c>
      <c r="D40" s="26" t="s">
        <v>51</v>
      </c>
      <c r="E40" s="58">
        <v>45</v>
      </c>
      <c r="F40" s="47">
        <v>0</v>
      </c>
      <c r="G40" s="39">
        <v>0</v>
      </c>
      <c r="J40" s="21"/>
      <c r="L40" s="8"/>
    </row>
    <row r="41" spans="1:12" s="4" customFormat="1" ht="15.75" x14ac:dyDescent="0.25">
      <c r="A41" s="63">
        <v>3.19</v>
      </c>
      <c r="B41" s="64" t="s">
        <v>12</v>
      </c>
      <c r="C41" s="64"/>
      <c r="D41" s="65" t="s">
        <v>64</v>
      </c>
      <c r="E41" s="66">
        <v>20</v>
      </c>
      <c r="F41" s="67">
        <v>0</v>
      </c>
      <c r="G41" s="68">
        <f t="shared" ref="G41:G61" si="1">E41*F41</f>
        <v>0</v>
      </c>
      <c r="J41" s="21"/>
      <c r="L41" s="8"/>
    </row>
    <row r="42" spans="1:12" s="4" customFormat="1" ht="15.75" x14ac:dyDescent="0.25">
      <c r="A42" s="59">
        <v>3.2</v>
      </c>
      <c r="B42" s="21" t="s">
        <v>22</v>
      </c>
      <c r="C42" s="21"/>
      <c r="D42" s="26" t="s">
        <v>5</v>
      </c>
      <c r="E42" s="58">
        <v>165</v>
      </c>
      <c r="F42" s="47">
        <v>0</v>
      </c>
      <c r="G42" s="39">
        <f t="shared" si="1"/>
        <v>0</v>
      </c>
      <c r="J42" s="21" t="s">
        <v>7</v>
      </c>
      <c r="L42" s="8"/>
    </row>
    <row r="43" spans="1:12" s="4" customFormat="1" ht="15.75" x14ac:dyDescent="0.25">
      <c r="A43" s="63">
        <v>3.21</v>
      </c>
      <c r="B43" s="64" t="s">
        <v>33</v>
      </c>
      <c r="C43" s="64"/>
      <c r="D43" s="65" t="s">
        <v>51</v>
      </c>
      <c r="E43" s="66">
        <v>10</v>
      </c>
      <c r="F43" s="67">
        <v>0</v>
      </c>
      <c r="G43" s="68">
        <f t="shared" si="1"/>
        <v>0</v>
      </c>
      <c r="J43" s="21"/>
      <c r="L43" s="8"/>
    </row>
    <row r="44" spans="1:12" s="4" customFormat="1" ht="15.75" x14ac:dyDescent="0.25">
      <c r="A44" s="59">
        <v>3.22</v>
      </c>
      <c r="B44" s="21" t="s">
        <v>34</v>
      </c>
      <c r="C44" s="21"/>
      <c r="D44" s="26" t="s">
        <v>51</v>
      </c>
      <c r="E44" s="28">
        <v>350</v>
      </c>
      <c r="F44" s="47">
        <v>0</v>
      </c>
      <c r="G44" s="39">
        <f t="shared" si="1"/>
        <v>0</v>
      </c>
      <c r="J44" s="21"/>
      <c r="L44" s="8"/>
    </row>
    <row r="45" spans="1:12" s="4" customFormat="1" ht="15.75" x14ac:dyDescent="0.25">
      <c r="A45" s="63">
        <v>3.23</v>
      </c>
      <c r="B45" s="64" t="s">
        <v>35</v>
      </c>
      <c r="C45" s="64"/>
      <c r="D45" s="65" t="s">
        <v>6</v>
      </c>
      <c r="E45" s="66">
        <v>17</v>
      </c>
      <c r="F45" s="67">
        <v>0</v>
      </c>
      <c r="G45" s="68">
        <f t="shared" si="1"/>
        <v>0</v>
      </c>
      <c r="J45" s="21"/>
      <c r="L45" s="8"/>
    </row>
    <row r="46" spans="1:12" s="4" customFormat="1" ht="15.75" x14ac:dyDescent="0.25">
      <c r="A46" s="59">
        <v>3.24</v>
      </c>
      <c r="B46" s="21" t="s">
        <v>36</v>
      </c>
      <c r="C46" s="21"/>
      <c r="D46" s="26" t="s">
        <v>5</v>
      </c>
      <c r="E46" s="28">
        <v>2500</v>
      </c>
      <c r="F46" s="47">
        <v>0</v>
      </c>
      <c r="G46" s="39">
        <f t="shared" si="1"/>
        <v>0</v>
      </c>
      <c r="J46" s="21"/>
      <c r="L46" s="8"/>
    </row>
    <row r="47" spans="1:12" s="4" customFormat="1" ht="15.75" x14ac:dyDescent="0.25">
      <c r="A47" s="63">
        <v>3.25</v>
      </c>
      <c r="B47" s="64" t="s">
        <v>37</v>
      </c>
      <c r="C47" s="64"/>
      <c r="D47" s="65" t="s">
        <v>5</v>
      </c>
      <c r="E47" s="66">
        <v>1800</v>
      </c>
      <c r="F47" s="67">
        <v>0</v>
      </c>
      <c r="G47" s="68">
        <f t="shared" si="1"/>
        <v>0</v>
      </c>
      <c r="J47" s="21"/>
      <c r="L47" s="8"/>
    </row>
    <row r="48" spans="1:12" s="4" customFormat="1" ht="15.75" x14ac:dyDescent="0.25">
      <c r="A48" s="59">
        <v>3.26</v>
      </c>
      <c r="B48" s="21" t="s">
        <v>38</v>
      </c>
      <c r="C48" s="21"/>
      <c r="D48" s="26" t="s">
        <v>6</v>
      </c>
      <c r="E48" s="28">
        <v>3</v>
      </c>
      <c r="F48" s="47">
        <v>0</v>
      </c>
      <c r="G48" s="39">
        <f t="shared" si="1"/>
        <v>0</v>
      </c>
      <c r="J48" s="21"/>
      <c r="L48" s="8"/>
    </row>
    <row r="49" spans="1:12" s="4" customFormat="1" ht="15.75" x14ac:dyDescent="0.25">
      <c r="A49" s="63">
        <v>3.27</v>
      </c>
      <c r="B49" s="64" t="s">
        <v>39</v>
      </c>
      <c r="C49" s="64"/>
      <c r="D49" s="65" t="s">
        <v>6</v>
      </c>
      <c r="E49" s="66">
        <v>16</v>
      </c>
      <c r="F49" s="67">
        <v>0</v>
      </c>
      <c r="G49" s="68">
        <f t="shared" si="1"/>
        <v>0</v>
      </c>
      <c r="J49" s="21"/>
      <c r="L49" s="8"/>
    </row>
    <row r="50" spans="1:12" s="4" customFormat="1" ht="15.75" x14ac:dyDescent="0.25">
      <c r="A50" s="59">
        <v>3.28</v>
      </c>
      <c r="B50" s="21" t="s">
        <v>40</v>
      </c>
      <c r="C50" s="21"/>
      <c r="D50" s="26" t="s">
        <v>6</v>
      </c>
      <c r="E50" s="28">
        <v>50</v>
      </c>
      <c r="F50" s="47">
        <v>0</v>
      </c>
      <c r="G50" s="39">
        <f t="shared" si="1"/>
        <v>0</v>
      </c>
      <c r="J50" s="21"/>
      <c r="L50" s="8"/>
    </row>
    <row r="51" spans="1:12" s="4" customFormat="1" ht="15.75" x14ac:dyDescent="0.25">
      <c r="A51" s="63">
        <v>3.29</v>
      </c>
      <c r="B51" s="64" t="s">
        <v>41</v>
      </c>
      <c r="C51" s="64"/>
      <c r="D51" s="65" t="s">
        <v>62</v>
      </c>
      <c r="E51" s="66">
        <v>0.25</v>
      </c>
      <c r="F51" s="67">
        <v>0</v>
      </c>
      <c r="G51" s="68">
        <f t="shared" si="1"/>
        <v>0</v>
      </c>
      <c r="J51" s="21"/>
      <c r="L51" s="8"/>
    </row>
    <row r="52" spans="1:12" s="4" customFormat="1" ht="15.75" x14ac:dyDescent="0.25">
      <c r="A52" s="59">
        <v>3.3</v>
      </c>
      <c r="B52" s="21" t="s">
        <v>42</v>
      </c>
      <c r="C52" s="21"/>
      <c r="D52" s="26" t="s">
        <v>63</v>
      </c>
      <c r="E52" s="28">
        <v>1500</v>
      </c>
      <c r="F52" s="47">
        <v>0</v>
      </c>
      <c r="G52" s="39">
        <f t="shared" si="1"/>
        <v>0</v>
      </c>
      <c r="J52" s="21"/>
      <c r="L52" s="8"/>
    </row>
    <row r="53" spans="1:12" s="4" customFormat="1" ht="15.75" x14ac:dyDescent="0.25">
      <c r="A53" s="63">
        <v>3.31</v>
      </c>
      <c r="B53" s="64" t="s">
        <v>43</v>
      </c>
      <c r="C53" s="64"/>
      <c r="D53" s="65" t="s">
        <v>63</v>
      </c>
      <c r="E53" s="66">
        <v>1875</v>
      </c>
      <c r="F53" s="67">
        <v>0</v>
      </c>
      <c r="G53" s="68">
        <f t="shared" si="1"/>
        <v>0</v>
      </c>
      <c r="J53" s="21"/>
      <c r="L53" s="9"/>
    </row>
    <row r="54" spans="1:12" s="4" customFormat="1" ht="15.75" x14ac:dyDescent="0.25">
      <c r="A54" s="59">
        <v>3.32</v>
      </c>
      <c r="B54" s="21" t="s">
        <v>45</v>
      </c>
      <c r="C54" s="21"/>
      <c r="D54" s="26" t="s">
        <v>63</v>
      </c>
      <c r="E54" s="58">
        <v>2250</v>
      </c>
      <c r="F54" s="47">
        <v>0</v>
      </c>
      <c r="G54" s="39">
        <f t="shared" si="1"/>
        <v>0</v>
      </c>
      <c r="J54" s="21"/>
      <c r="L54" s="9"/>
    </row>
    <row r="55" spans="1:12" s="4" customFormat="1" ht="15.75" x14ac:dyDescent="0.25">
      <c r="A55" s="63">
        <v>3.33</v>
      </c>
      <c r="B55" s="64" t="s">
        <v>44</v>
      </c>
      <c r="C55" s="64"/>
      <c r="D55" s="65" t="s">
        <v>51</v>
      </c>
      <c r="E55" s="66">
        <v>5</v>
      </c>
      <c r="F55" s="67">
        <v>0</v>
      </c>
      <c r="G55" s="68">
        <f t="shared" si="1"/>
        <v>0</v>
      </c>
      <c r="J55" s="21"/>
      <c r="L55" s="9"/>
    </row>
    <row r="56" spans="1:12" s="4" customFormat="1" ht="15.75" x14ac:dyDescent="0.25">
      <c r="A56" s="59">
        <v>3.34</v>
      </c>
      <c r="B56" s="21" t="s">
        <v>46</v>
      </c>
      <c r="C56" s="21"/>
      <c r="D56" s="26" t="s">
        <v>51</v>
      </c>
      <c r="E56" s="28">
        <v>7.5</v>
      </c>
      <c r="F56" s="47">
        <v>0</v>
      </c>
      <c r="G56" s="39">
        <f t="shared" si="1"/>
        <v>0</v>
      </c>
    </row>
    <row r="57" spans="1:12" s="4" customFormat="1" ht="15.75" x14ac:dyDescent="0.25">
      <c r="A57" s="63">
        <v>3.35</v>
      </c>
      <c r="B57" s="64" t="s">
        <v>47</v>
      </c>
      <c r="C57" s="64"/>
      <c r="D57" s="65" t="s">
        <v>63</v>
      </c>
      <c r="E57" s="66">
        <v>3750</v>
      </c>
      <c r="F57" s="67">
        <v>0</v>
      </c>
      <c r="G57" s="68">
        <f t="shared" si="1"/>
        <v>0</v>
      </c>
      <c r="J57" s="21"/>
      <c r="L57" s="7"/>
    </row>
    <row r="58" spans="1:12" s="4" customFormat="1" ht="15.75" x14ac:dyDescent="0.25">
      <c r="A58" s="59">
        <v>3.36</v>
      </c>
      <c r="B58" s="21" t="s">
        <v>13</v>
      </c>
      <c r="C58" s="21"/>
      <c r="D58" s="26" t="s">
        <v>6</v>
      </c>
      <c r="E58" s="58">
        <v>2.5</v>
      </c>
      <c r="F58" s="47">
        <v>0</v>
      </c>
      <c r="G58" s="39">
        <f t="shared" si="1"/>
        <v>0</v>
      </c>
    </row>
    <row r="59" spans="1:12" s="4" customFormat="1" ht="15.75" x14ac:dyDescent="0.25">
      <c r="A59" s="63">
        <v>3.37</v>
      </c>
      <c r="B59" s="64" t="s">
        <v>48</v>
      </c>
      <c r="C59" s="64"/>
      <c r="D59" s="65" t="s">
        <v>51</v>
      </c>
      <c r="E59" s="66">
        <v>25</v>
      </c>
      <c r="F59" s="67">
        <v>0</v>
      </c>
      <c r="G59" s="68">
        <f t="shared" si="1"/>
        <v>0</v>
      </c>
      <c r="J59" s="21"/>
      <c r="L59" s="7"/>
    </row>
    <row r="60" spans="1:12" s="4" customFormat="1" ht="15.75" x14ac:dyDescent="0.25">
      <c r="A60" s="59">
        <v>3.38</v>
      </c>
      <c r="B60" s="21" t="s">
        <v>49</v>
      </c>
      <c r="C60" s="21"/>
      <c r="D60" s="26" t="s">
        <v>6</v>
      </c>
      <c r="E60" s="28">
        <v>9</v>
      </c>
      <c r="F60" s="47">
        <v>0</v>
      </c>
      <c r="G60" s="39">
        <f t="shared" si="1"/>
        <v>0</v>
      </c>
      <c r="J60" s="21"/>
      <c r="L60" s="7"/>
    </row>
    <row r="61" spans="1:12" s="4" customFormat="1" ht="15.75" x14ac:dyDescent="0.25">
      <c r="A61" s="63">
        <v>3.39</v>
      </c>
      <c r="B61" s="64" t="s">
        <v>50</v>
      </c>
      <c r="C61" s="64"/>
      <c r="D61" s="65" t="s">
        <v>61</v>
      </c>
      <c r="E61" s="66">
        <v>500</v>
      </c>
      <c r="F61" s="67">
        <v>0</v>
      </c>
      <c r="G61" s="68">
        <f t="shared" si="1"/>
        <v>0</v>
      </c>
      <c r="J61" s="21"/>
    </row>
    <row r="62" spans="1:12" s="4" customFormat="1" ht="15.75" x14ac:dyDescent="0.25">
      <c r="A62" s="20"/>
      <c r="B62" s="21"/>
      <c r="C62" s="21"/>
      <c r="D62" s="21"/>
      <c r="E62" s="21"/>
      <c r="F62" s="50"/>
      <c r="G62" s="50"/>
      <c r="H62" s="21"/>
      <c r="I62" s="21"/>
      <c r="J62" s="21"/>
      <c r="L62" s="7"/>
    </row>
    <row r="63" spans="1:12" s="4" customFormat="1" ht="13.5" thickBot="1" x14ac:dyDescent="0.25">
      <c r="A63" s="60"/>
      <c r="B63" s="60"/>
      <c r="C63" s="60"/>
      <c r="D63" s="60"/>
      <c r="E63" s="60"/>
      <c r="F63" s="61"/>
      <c r="G63" s="60"/>
    </row>
    <row r="64" spans="1:12" s="4" customFormat="1" ht="16.5" thickTop="1" x14ac:dyDescent="0.25">
      <c r="A64" s="11"/>
      <c r="C64" s="12"/>
      <c r="D64" s="12"/>
      <c r="E64" s="122" t="s">
        <v>14</v>
      </c>
      <c r="F64" s="122"/>
      <c r="G64" s="41">
        <f>SUM(G8:G62)</f>
        <v>0</v>
      </c>
    </row>
    <row r="65" spans="1:10" s="4" customFormat="1" ht="16.5" thickBot="1" x14ac:dyDescent="0.3">
      <c r="A65" s="11"/>
      <c r="B65" s="12"/>
      <c r="C65" s="12"/>
      <c r="D65" s="123" t="s">
        <v>65</v>
      </c>
      <c r="E65" s="124"/>
      <c r="F65" s="124"/>
      <c r="G65" s="43">
        <f>G64*0.25</f>
        <v>0</v>
      </c>
      <c r="J65" s="12"/>
    </row>
    <row r="66" spans="1:10" s="4" customFormat="1" ht="19.5" thickBot="1" x14ac:dyDescent="0.35">
      <c r="A66" s="11"/>
      <c r="C66" s="12"/>
      <c r="F66" s="46" t="s">
        <v>118</v>
      </c>
      <c r="G66" s="44">
        <f>(G64+G65)</f>
        <v>0</v>
      </c>
      <c r="J66" s="12"/>
    </row>
    <row r="67" spans="1:10" s="4" customFormat="1" ht="12.75" customHeight="1" x14ac:dyDescent="0.2">
      <c r="A67" s="11"/>
      <c r="C67" s="12"/>
      <c r="D67" s="12"/>
      <c r="E67" s="12"/>
      <c r="F67" s="13"/>
      <c r="G67" s="14"/>
      <c r="H67" s="15"/>
      <c r="I67" s="16"/>
      <c r="J67" s="12"/>
    </row>
    <row r="68" spans="1:10" s="4" customFormat="1" ht="30" customHeight="1" x14ac:dyDescent="0.2">
      <c r="A68" s="11"/>
      <c r="C68" s="17"/>
      <c r="D68" s="17"/>
      <c r="E68" s="17"/>
      <c r="F68" s="121"/>
      <c r="G68" s="121"/>
      <c r="H68" s="121"/>
      <c r="I68" s="19"/>
      <c r="J68" s="12"/>
    </row>
    <row r="71" spans="1:10" ht="18.75" x14ac:dyDescent="0.2">
      <c r="H71" s="18"/>
    </row>
  </sheetData>
  <mergeCells count="4">
    <mergeCell ref="F68:H68"/>
    <mergeCell ref="E64:F64"/>
    <mergeCell ref="D65:F65"/>
    <mergeCell ref="A1:G1"/>
  </mergeCells>
  <phoneticPr fontId="0" type="noConversion"/>
  <pageMargins left="1" right="1" top="1" bottom="1" header="0.5" footer="0.5"/>
  <pageSetup scale="80" orientation="portrait" horizontalDpi="300" verticalDpi="300" r:id="rId1"/>
  <headerFooter alignWithMargins="0">
    <oddFooter>&amp;CPage &amp;P of &amp;N&amp;R&amp;D</oddFooter>
  </headerFooter>
  <colBreaks count="1" manualBreakCount="1">
    <brk id="7" min="6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view="pageBreakPreview" zoomScale="60" zoomScaleNormal="100" workbookViewId="0">
      <selection activeCell="C15" sqref="C15"/>
    </sheetView>
  </sheetViews>
  <sheetFormatPr defaultRowHeight="12.75" x14ac:dyDescent="0.2"/>
  <cols>
    <col min="1" max="1" width="9.28515625" bestFit="1" customWidth="1"/>
    <col min="2" max="2" width="3.85546875" customWidth="1"/>
    <col min="3" max="3" width="56" customWidth="1"/>
    <col min="4" max="4" width="8.7109375" customWidth="1"/>
    <col min="5" max="6" width="12.7109375" customWidth="1"/>
    <col min="7" max="7" width="15.7109375" customWidth="1"/>
  </cols>
  <sheetData>
    <row r="1" spans="1:7" ht="15.75" x14ac:dyDescent="0.25">
      <c r="A1" s="89" t="s">
        <v>162</v>
      </c>
      <c r="B1" s="89"/>
      <c r="C1" s="89"/>
      <c r="D1" s="89"/>
      <c r="E1" s="89"/>
      <c r="F1" s="89"/>
      <c r="G1" s="89"/>
    </row>
    <row r="2" spans="1:7" ht="15.75" x14ac:dyDescent="0.25">
      <c r="A2" s="20"/>
      <c r="B2" s="21"/>
      <c r="C2" s="22"/>
      <c r="D2" s="23"/>
      <c r="E2" s="24"/>
      <c r="F2" s="38"/>
      <c r="G2" s="39"/>
    </row>
    <row r="3" spans="1:7" ht="15.75" x14ac:dyDescent="0.25">
      <c r="A3" s="20" t="s">
        <v>8</v>
      </c>
      <c r="B3" s="27"/>
      <c r="C3" s="27"/>
      <c r="D3" s="26"/>
      <c r="F3" s="28" t="s">
        <v>11</v>
      </c>
      <c r="G3" s="29"/>
    </row>
    <row r="4" spans="1:7" ht="15.75" x14ac:dyDescent="0.25">
      <c r="A4" s="20" t="s">
        <v>9</v>
      </c>
      <c r="B4" s="31"/>
      <c r="C4" s="37"/>
      <c r="D4" s="26"/>
      <c r="E4" s="24"/>
      <c r="F4" s="38"/>
      <c r="G4" s="39"/>
    </row>
    <row r="5" spans="1:7" ht="15.75" x14ac:dyDescent="0.25">
      <c r="A5" s="20"/>
      <c r="B5" s="32"/>
      <c r="C5" s="21"/>
      <c r="D5" s="26"/>
      <c r="E5" s="24"/>
      <c r="F5" s="38"/>
      <c r="G5" s="39"/>
    </row>
    <row r="6" spans="1:7" ht="32.25" thickBot="1" x14ac:dyDescent="0.3">
      <c r="A6" s="51" t="s">
        <v>70</v>
      </c>
      <c r="B6" s="52" t="s">
        <v>0</v>
      </c>
      <c r="C6" s="53"/>
      <c r="D6" s="54" t="s">
        <v>1</v>
      </c>
      <c r="E6" s="55" t="s">
        <v>2</v>
      </c>
      <c r="F6" s="56" t="s">
        <v>3</v>
      </c>
      <c r="G6" s="57" t="s">
        <v>10</v>
      </c>
    </row>
    <row r="7" spans="1:7" ht="15.75" x14ac:dyDescent="0.25">
      <c r="A7" s="86">
        <v>1</v>
      </c>
      <c r="B7" s="87" t="s">
        <v>71</v>
      </c>
      <c r="C7" s="87"/>
      <c r="D7" s="97"/>
      <c r="E7" s="99"/>
      <c r="F7" s="88"/>
      <c r="G7" s="68"/>
    </row>
    <row r="8" spans="1:7" ht="15.75" x14ac:dyDescent="0.25">
      <c r="A8" s="101"/>
      <c r="B8" s="104"/>
      <c r="C8" s="104" t="s">
        <v>138</v>
      </c>
      <c r="D8" s="97" t="s">
        <v>6</v>
      </c>
      <c r="E8" s="99">
        <v>5</v>
      </c>
      <c r="F8" s="88">
        <v>0</v>
      </c>
      <c r="G8" s="68">
        <f t="shared" ref="G8:G11" si="0">E8*F8</f>
        <v>0</v>
      </c>
    </row>
    <row r="9" spans="1:7" ht="15.75" x14ac:dyDescent="0.25">
      <c r="A9" s="101"/>
      <c r="B9" s="104"/>
      <c r="C9" s="104" t="s">
        <v>139</v>
      </c>
      <c r="D9" s="97" t="s">
        <v>6</v>
      </c>
      <c r="E9" s="99">
        <v>20</v>
      </c>
      <c r="F9" s="88">
        <v>0</v>
      </c>
      <c r="G9" s="68">
        <f t="shared" si="0"/>
        <v>0</v>
      </c>
    </row>
    <row r="10" spans="1:7" ht="15.75" x14ac:dyDescent="0.25">
      <c r="A10" s="101"/>
      <c r="B10" s="104"/>
      <c r="C10" s="104" t="s">
        <v>120</v>
      </c>
      <c r="D10" s="97" t="s">
        <v>51</v>
      </c>
      <c r="E10" s="99">
        <v>3</v>
      </c>
      <c r="F10" s="88">
        <v>0</v>
      </c>
      <c r="G10" s="68">
        <f t="shared" si="0"/>
        <v>0</v>
      </c>
    </row>
    <row r="11" spans="1:7" s="95" customFormat="1" ht="15.75" x14ac:dyDescent="0.25">
      <c r="A11" s="101"/>
      <c r="B11" s="104"/>
      <c r="C11" s="104" t="s">
        <v>121</v>
      </c>
      <c r="D11" s="97" t="s">
        <v>51</v>
      </c>
      <c r="E11" s="99">
        <v>8</v>
      </c>
      <c r="F11" s="88">
        <v>0</v>
      </c>
      <c r="G11" s="68">
        <f t="shared" si="0"/>
        <v>0</v>
      </c>
    </row>
    <row r="12" spans="1:7" ht="15.75" x14ac:dyDescent="0.25">
      <c r="A12" s="101"/>
      <c r="B12" s="104"/>
      <c r="C12" s="104"/>
      <c r="D12" s="97"/>
      <c r="E12" s="99"/>
      <c r="F12" s="99"/>
      <c r="G12" s="99"/>
    </row>
    <row r="13" spans="1:7" s="103" customFormat="1" ht="15.75" x14ac:dyDescent="0.25">
      <c r="A13" s="101"/>
      <c r="B13" s="104"/>
      <c r="C13" s="104"/>
      <c r="D13" s="97"/>
      <c r="E13" s="99"/>
      <c r="F13" s="111" t="s">
        <v>73</v>
      </c>
      <c r="G13" s="112">
        <f>SUM(G7:G11)</f>
        <v>0</v>
      </c>
    </row>
    <row r="14" spans="1:7" ht="15.75" x14ac:dyDescent="0.25">
      <c r="A14" s="90">
        <v>2</v>
      </c>
      <c r="B14" s="91" t="s">
        <v>74</v>
      </c>
      <c r="C14" s="91"/>
      <c r="D14" s="96"/>
      <c r="E14" s="102"/>
    </row>
    <row r="15" spans="1:7" ht="15.75" x14ac:dyDescent="0.25">
      <c r="A15" s="98"/>
      <c r="B15" s="107"/>
      <c r="C15" s="107" t="s">
        <v>140</v>
      </c>
      <c r="D15" s="96" t="s">
        <v>5</v>
      </c>
      <c r="E15" s="102">
        <v>2000</v>
      </c>
      <c r="F15" s="92">
        <v>0</v>
      </c>
      <c r="G15" s="49">
        <f t="shared" ref="G15" si="1">E15*F15</f>
        <v>0</v>
      </c>
    </row>
    <row r="16" spans="1:7" ht="15.75" x14ac:dyDescent="0.25">
      <c r="A16" s="98"/>
      <c r="B16" s="107"/>
      <c r="C16" s="107" t="s">
        <v>122</v>
      </c>
      <c r="D16" s="96" t="s">
        <v>64</v>
      </c>
      <c r="E16" s="102">
        <v>50</v>
      </c>
      <c r="F16" s="92">
        <v>0</v>
      </c>
      <c r="G16" s="49">
        <f t="shared" ref="G16:G31" si="2">E16*F16</f>
        <v>0</v>
      </c>
    </row>
    <row r="17" spans="1:7" ht="15.75" x14ac:dyDescent="0.25">
      <c r="A17" s="98"/>
      <c r="B17" s="107"/>
      <c r="C17" s="107" t="s">
        <v>123</v>
      </c>
      <c r="D17" s="96" t="s">
        <v>64</v>
      </c>
      <c r="E17" s="102">
        <v>25</v>
      </c>
      <c r="F17" s="92">
        <v>0</v>
      </c>
      <c r="G17" s="49">
        <f t="shared" si="2"/>
        <v>0</v>
      </c>
    </row>
    <row r="18" spans="1:7" ht="15.75" x14ac:dyDescent="0.25">
      <c r="A18" s="98"/>
      <c r="B18" s="107"/>
      <c r="C18" s="107" t="s">
        <v>33</v>
      </c>
      <c r="D18" s="96" t="s">
        <v>6</v>
      </c>
      <c r="E18" s="102">
        <v>15</v>
      </c>
      <c r="F18" s="92">
        <v>0</v>
      </c>
      <c r="G18" s="49">
        <f t="shared" si="2"/>
        <v>0</v>
      </c>
    </row>
    <row r="19" spans="1:7" ht="15.75" x14ac:dyDescent="0.25">
      <c r="A19" s="98"/>
      <c r="B19" s="107"/>
      <c r="C19" s="107" t="s">
        <v>124</v>
      </c>
      <c r="D19" s="96" t="s">
        <v>6</v>
      </c>
      <c r="E19" s="102">
        <v>20</v>
      </c>
      <c r="F19" s="92">
        <v>0</v>
      </c>
      <c r="G19" s="49">
        <f t="shared" si="2"/>
        <v>0</v>
      </c>
    </row>
    <row r="20" spans="1:7" ht="15.75" x14ac:dyDescent="0.25">
      <c r="A20" s="98"/>
      <c r="B20" s="107"/>
      <c r="C20" s="107" t="s">
        <v>125</v>
      </c>
      <c r="D20" s="96" t="s">
        <v>72</v>
      </c>
      <c r="E20" s="102">
        <v>350</v>
      </c>
      <c r="F20" s="92">
        <v>0</v>
      </c>
      <c r="G20" s="49">
        <f t="shared" si="2"/>
        <v>0</v>
      </c>
    </row>
    <row r="21" spans="1:7" ht="15.75" x14ac:dyDescent="0.25">
      <c r="A21" s="98"/>
      <c r="B21" s="107"/>
      <c r="C21" s="107" t="s">
        <v>126</v>
      </c>
      <c r="D21" s="96" t="s">
        <v>6</v>
      </c>
      <c r="E21" s="102">
        <v>7.5</v>
      </c>
      <c r="F21" s="92">
        <v>0</v>
      </c>
      <c r="G21" s="49">
        <f t="shared" si="2"/>
        <v>0</v>
      </c>
    </row>
    <row r="22" spans="1:7" ht="15.75" x14ac:dyDescent="0.25">
      <c r="A22" s="98"/>
      <c r="B22" s="107"/>
      <c r="C22" s="107" t="s">
        <v>127</v>
      </c>
      <c r="D22" s="96" t="s">
        <v>51</v>
      </c>
      <c r="E22" s="102">
        <v>1.6</v>
      </c>
      <c r="F22" s="92">
        <v>0</v>
      </c>
      <c r="G22" s="49">
        <f t="shared" si="2"/>
        <v>0</v>
      </c>
    </row>
    <row r="23" spans="1:7" ht="15.75" x14ac:dyDescent="0.25">
      <c r="A23" s="98"/>
      <c r="B23" s="107"/>
      <c r="C23" s="107" t="s">
        <v>82</v>
      </c>
      <c r="D23" s="96" t="s">
        <v>72</v>
      </c>
      <c r="E23" s="102">
        <v>125</v>
      </c>
      <c r="F23" s="92">
        <v>0</v>
      </c>
      <c r="G23" s="49">
        <f t="shared" si="2"/>
        <v>0</v>
      </c>
    </row>
    <row r="24" spans="1:7" ht="15.75" x14ac:dyDescent="0.25">
      <c r="A24" s="98"/>
      <c r="B24" s="107"/>
      <c r="C24" s="107" t="s">
        <v>93</v>
      </c>
      <c r="D24" s="96" t="s">
        <v>51</v>
      </c>
      <c r="E24" s="102">
        <v>2.81</v>
      </c>
      <c r="F24" s="92">
        <v>0</v>
      </c>
      <c r="G24" s="49">
        <f t="shared" si="2"/>
        <v>0</v>
      </c>
    </row>
    <row r="25" spans="1:7" ht="15.75" x14ac:dyDescent="0.25">
      <c r="A25" s="98"/>
      <c r="B25" s="107"/>
      <c r="C25" s="107" t="s">
        <v>75</v>
      </c>
      <c r="D25" s="96" t="s">
        <v>51</v>
      </c>
      <c r="E25" s="102">
        <v>2.1</v>
      </c>
      <c r="F25" s="92">
        <v>0</v>
      </c>
      <c r="G25" s="49">
        <f t="shared" si="2"/>
        <v>0</v>
      </c>
    </row>
    <row r="26" spans="1:7" ht="15.75" x14ac:dyDescent="0.25">
      <c r="A26" s="98"/>
      <c r="B26" s="107"/>
      <c r="C26" s="107" t="s">
        <v>76</v>
      </c>
      <c r="D26" s="96" t="s">
        <v>62</v>
      </c>
      <c r="E26" s="102">
        <v>2.5</v>
      </c>
      <c r="F26" s="92">
        <v>0</v>
      </c>
      <c r="G26" s="49">
        <f t="shared" si="2"/>
        <v>0</v>
      </c>
    </row>
    <row r="27" spans="1:7" ht="15.75" x14ac:dyDescent="0.25">
      <c r="A27" s="98"/>
      <c r="B27" s="107"/>
      <c r="C27" s="107" t="s">
        <v>77</v>
      </c>
      <c r="D27" s="96" t="s">
        <v>5</v>
      </c>
      <c r="E27" s="102">
        <v>1000</v>
      </c>
      <c r="F27" s="92">
        <v>0</v>
      </c>
      <c r="G27" s="49">
        <f t="shared" si="2"/>
        <v>0</v>
      </c>
    </row>
    <row r="28" spans="1:7" ht="15.75" x14ac:dyDescent="0.25">
      <c r="A28" s="98"/>
      <c r="B28" s="107"/>
      <c r="C28" s="107" t="s">
        <v>128</v>
      </c>
      <c r="D28" s="96" t="s">
        <v>72</v>
      </c>
      <c r="E28" s="102">
        <v>10</v>
      </c>
      <c r="F28" s="92">
        <v>0</v>
      </c>
      <c r="G28" s="49">
        <f t="shared" si="2"/>
        <v>0</v>
      </c>
    </row>
    <row r="29" spans="1:7" ht="15.75" x14ac:dyDescent="0.25">
      <c r="A29" s="98"/>
      <c r="B29" s="107"/>
      <c r="C29" s="107" t="s">
        <v>129</v>
      </c>
      <c r="D29" s="96" t="s">
        <v>64</v>
      </c>
      <c r="E29" s="102">
        <v>45</v>
      </c>
      <c r="F29" s="92">
        <v>0</v>
      </c>
      <c r="G29" s="49">
        <f t="shared" si="2"/>
        <v>0</v>
      </c>
    </row>
    <row r="30" spans="1:7" ht="15.75" x14ac:dyDescent="0.25">
      <c r="A30" s="98"/>
      <c r="B30" s="107"/>
      <c r="C30" s="107" t="s">
        <v>130</v>
      </c>
      <c r="D30" s="96" t="s">
        <v>141</v>
      </c>
      <c r="E30" s="102">
        <v>35</v>
      </c>
      <c r="F30" s="92">
        <v>0</v>
      </c>
      <c r="G30" s="49">
        <f t="shared" si="2"/>
        <v>0</v>
      </c>
    </row>
    <row r="31" spans="1:7" ht="15.75" x14ac:dyDescent="0.25">
      <c r="A31" s="98"/>
      <c r="B31" s="107"/>
      <c r="C31" s="107" t="s">
        <v>142</v>
      </c>
      <c r="D31" s="96" t="s">
        <v>51</v>
      </c>
      <c r="E31" s="102">
        <v>2.5</v>
      </c>
      <c r="F31" s="92">
        <v>0</v>
      </c>
      <c r="G31" s="49">
        <f t="shared" si="2"/>
        <v>0</v>
      </c>
    </row>
    <row r="32" spans="1:7" ht="15.75" x14ac:dyDescent="0.25">
      <c r="A32" s="98"/>
      <c r="B32" s="107"/>
      <c r="C32" s="107"/>
      <c r="D32" s="96"/>
      <c r="E32" s="102"/>
    </row>
    <row r="33" spans="1:8" s="103" customFormat="1" ht="15.75" x14ac:dyDescent="0.25">
      <c r="A33" s="98"/>
      <c r="B33" s="107"/>
      <c r="C33" s="107"/>
      <c r="D33" s="96"/>
      <c r="E33" s="102"/>
      <c r="F33" s="113" t="s">
        <v>73</v>
      </c>
      <c r="G33" s="114">
        <f>SUM(G15:G31)</f>
        <v>0</v>
      </c>
    </row>
    <row r="34" spans="1:8" ht="15.75" x14ac:dyDescent="0.25">
      <c r="A34" s="86">
        <v>3</v>
      </c>
      <c r="B34" s="87" t="s">
        <v>78</v>
      </c>
      <c r="C34" s="87"/>
      <c r="D34" s="97"/>
      <c r="E34" s="99"/>
      <c r="F34" s="99"/>
      <c r="G34" s="99"/>
    </row>
    <row r="35" spans="1:8" ht="15.75" x14ac:dyDescent="0.25">
      <c r="A35" s="101"/>
      <c r="B35" s="104"/>
      <c r="C35" s="104" t="s">
        <v>75</v>
      </c>
      <c r="D35" s="97" t="s">
        <v>51</v>
      </c>
      <c r="E35" s="99">
        <v>2.1</v>
      </c>
      <c r="F35" s="88">
        <v>0</v>
      </c>
      <c r="G35" s="108">
        <f>E35*F35</f>
        <v>0</v>
      </c>
    </row>
    <row r="36" spans="1:8" ht="15.75" x14ac:dyDescent="0.25">
      <c r="A36" s="101"/>
      <c r="B36" s="104"/>
      <c r="C36" s="104" t="s">
        <v>107</v>
      </c>
      <c r="D36" s="97" t="s">
        <v>5</v>
      </c>
      <c r="E36" s="99">
        <v>300</v>
      </c>
      <c r="F36" s="88">
        <v>0</v>
      </c>
      <c r="G36" s="68">
        <f>E36*F36</f>
        <v>0</v>
      </c>
    </row>
    <row r="37" spans="1:8" ht="15.75" x14ac:dyDescent="0.25">
      <c r="A37" s="101"/>
      <c r="B37" s="104"/>
      <c r="C37" s="104" t="s">
        <v>143</v>
      </c>
      <c r="D37" s="97" t="s">
        <v>72</v>
      </c>
      <c r="E37" s="99">
        <v>6</v>
      </c>
      <c r="F37" s="88">
        <v>0</v>
      </c>
      <c r="G37" s="68">
        <f t="shared" ref="G37:G39" si="3">E37*F37</f>
        <v>0</v>
      </c>
    </row>
    <row r="38" spans="1:8" ht="15.75" x14ac:dyDescent="0.25">
      <c r="A38" s="101"/>
      <c r="B38" s="104"/>
      <c r="C38" s="104" t="s">
        <v>144</v>
      </c>
      <c r="D38" s="97" t="s">
        <v>51</v>
      </c>
      <c r="E38" s="99">
        <v>2.5</v>
      </c>
      <c r="F38" s="88">
        <v>0</v>
      </c>
      <c r="G38" s="68">
        <f t="shared" si="3"/>
        <v>0</v>
      </c>
    </row>
    <row r="39" spans="1:8" s="95" customFormat="1" ht="15.75" x14ac:dyDescent="0.25">
      <c r="A39" s="101"/>
      <c r="B39" s="104"/>
      <c r="C39" s="104" t="s">
        <v>131</v>
      </c>
      <c r="D39" s="97" t="s">
        <v>51</v>
      </c>
      <c r="E39" s="99">
        <v>3</v>
      </c>
      <c r="F39" s="105">
        <v>0</v>
      </c>
      <c r="G39" s="108">
        <f t="shared" si="3"/>
        <v>0</v>
      </c>
    </row>
    <row r="40" spans="1:8" ht="15.75" x14ac:dyDescent="0.25">
      <c r="A40" s="101"/>
      <c r="B40" s="104"/>
      <c r="C40" s="104"/>
      <c r="D40" s="97"/>
      <c r="E40" s="99"/>
      <c r="F40" s="99"/>
      <c r="G40" s="99"/>
    </row>
    <row r="41" spans="1:8" s="103" customFormat="1" ht="15.75" x14ac:dyDescent="0.25">
      <c r="A41" s="101"/>
      <c r="B41" s="104"/>
      <c r="C41" s="104"/>
      <c r="D41" s="97"/>
      <c r="E41" s="99"/>
      <c r="F41" s="111" t="s">
        <v>73</v>
      </c>
      <c r="G41" s="112">
        <f>SUM(G35:G39)</f>
        <v>0</v>
      </c>
    </row>
    <row r="42" spans="1:8" ht="15.75" x14ac:dyDescent="0.25">
      <c r="A42" s="90">
        <v>4</v>
      </c>
      <c r="B42" s="91" t="s">
        <v>79</v>
      </c>
      <c r="C42" s="91"/>
      <c r="D42" s="96"/>
      <c r="E42" s="102"/>
      <c r="F42" s="92"/>
      <c r="G42" s="49"/>
    </row>
    <row r="43" spans="1:8" ht="15.75" x14ac:dyDescent="0.25">
      <c r="A43" s="98"/>
      <c r="B43" s="107"/>
      <c r="C43" s="107" t="s">
        <v>80</v>
      </c>
      <c r="D43" s="96" t="s">
        <v>72</v>
      </c>
      <c r="E43" s="102">
        <v>90</v>
      </c>
      <c r="F43" s="92">
        <v>0</v>
      </c>
      <c r="G43" s="49">
        <f>E43*F43</f>
        <v>0</v>
      </c>
    </row>
    <row r="44" spans="1:8" s="95" customFormat="1" ht="15.75" x14ac:dyDescent="0.25">
      <c r="A44" s="98"/>
      <c r="B44" s="107"/>
      <c r="C44" s="107" t="s">
        <v>75</v>
      </c>
      <c r="D44" s="96" t="s">
        <v>51</v>
      </c>
      <c r="E44" s="102">
        <v>2.1</v>
      </c>
      <c r="F44" s="92">
        <v>0</v>
      </c>
      <c r="G44" s="49">
        <f>E44*F44</f>
        <v>0</v>
      </c>
    </row>
    <row r="45" spans="1:8" ht="15.75" x14ac:dyDescent="0.25">
      <c r="A45" s="98"/>
      <c r="B45" s="107"/>
      <c r="C45" s="107" t="s">
        <v>145</v>
      </c>
      <c r="D45" s="96" t="s">
        <v>72</v>
      </c>
      <c r="E45" s="102">
        <v>6</v>
      </c>
      <c r="F45" s="92">
        <v>0</v>
      </c>
      <c r="G45" s="49">
        <f>E45*F45</f>
        <v>0</v>
      </c>
    </row>
    <row r="46" spans="1:8" ht="15.75" x14ac:dyDescent="0.25">
      <c r="A46" s="98"/>
      <c r="B46" s="107"/>
      <c r="C46" s="107"/>
      <c r="D46" s="96"/>
      <c r="E46" s="102"/>
    </row>
    <row r="47" spans="1:8" s="103" customFormat="1" ht="15.75" x14ac:dyDescent="0.25">
      <c r="A47" s="98"/>
      <c r="B47" s="107"/>
      <c r="C47" s="107"/>
      <c r="D47" s="96"/>
      <c r="E47" s="102"/>
      <c r="F47" s="113" t="s">
        <v>73</v>
      </c>
      <c r="G47" s="114">
        <f>SUM(G43:G45)</f>
        <v>0</v>
      </c>
    </row>
    <row r="48" spans="1:8" ht="15.75" x14ac:dyDescent="0.25">
      <c r="A48" s="86">
        <v>5</v>
      </c>
      <c r="B48" s="87" t="s">
        <v>81</v>
      </c>
      <c r="C48" s="93"/>
      <c r="D48" s="110"/>
      <c r="E48" s="110"/>
      <c r="F48" s="117"/>
      <c r="G48" s="118"/>
      <c r="H48" s="115"/>
    </row>
    <row r="49" spans="1:8" ht="15.75" x14ac:dyDescent="0.25">
      <c r="A49" s="101"/>
      <c r="B49" s="104"/>
      <c r="C49" s="104" t="s">
        <v>146</v>
      </c>
      <c r="D49" s="97" t="s">
        <v>62</v>
      </c>
      <c r="E49" s="99">
        <v>10</v>
      </c>
      <c r="F49" s="117">
        <v>0</v>
      </c>
      <c r="G49" s="118">
        <f>E49*F49</f>
        <v>0</v>
      </c>
      <c r="H49" s="115"/>
    </row>
    <row r="50" spans="1:8" ht="15.75" x14ac:dyDescent="0.25">
      <c r="A50" s="101"/>
      <c r="B50" s="104"/>
      <c r="C50" s="104" t="s">
        <v>147</v>
      </c>
      <c r="D50" s="97" t="s">
        <v>62</v>
      </c>
      <c r="E50" s="99">
        <v>25</v>
      </c>
      <c r="F50" s="117">
        <v>0</v>
      </c>
      <c r="G50" s="118">
        <f t="shared" ref="G50:G117" si="4">E50*F50</f>
        <v>0</v>
      </c>
      <c r="H50" s="115"/>
    </row>
    <row r="51" spans="1:8" ht="15.75" x14ac:dyDescent="0.25">
      <c r="A51" s="101"/>
      <c r="B51" s="104"/>
      <c r="C51" s="104"/>
      <c r="D51" s="97"/>
      <c r="E51" s="99"/>
      <c r="F51" s="117"/>
      <c r="G51" s="118"/>
      <c r="H51" s="115"/>
    </row>
    <row r="52" spans="1:8" s="103" customFormat="1" ht="15.75" x14ac:dyDescent="0.25">
      <c r="A52" s="101"/>
      <c r="B52" s="104"/>
      <c r="C52" s="104"/>
      <c r="D52" s="97"/>
      <c r="E52" s="99"/>
      <c r="F52" s="119" t="s">
        <v>73</v>
      </c>
      <c r="G52" s="120">
        <f>SUM(G49:G50)</f>
        <v>0</v>
      </c>
      <c r="H52" s="115"/>
    </row>
    <row r="53" spans="1:8" ht="15.75" x14ac:dyDescent="0.25">
      <c r="A53" s="85">
        <v>6</v>
      </c>
      <c r="B53" s="76" t="s">
        <v>83</v>
      </c>
      <c r="C53" s="76"/>
      <c r="D53" s="47"/>
      <c r="E53" s="102"/>
      <c r="F53" s="92"/>
      <c r="G53" s="49"/>
      <c r="H53" s="115"/>
    </row>
    <row r="54" spans="1:8" ht="15.75" x14ac:dyDescent="0.25">
      <c r="A54" s="109"/>
      <c r="B54" s="106"/>
      <c r="C54" s="106" t="s">
        <v>84</v>
      </c>
      <c r="D54" s="47" t="s">
        <v>85</v>
      </c>
      <c r="E54" s="102">
        <v>3</v>
      </c>
      <c r="F54" s="92">
        <v>0</v>
      </c>
      <c r="G54" s="49">
        <f t="shared" si="4"/>
        <v>0</v>
      </c>
      <c r="H54" s="115"/>
    </row>
    <row r="55" spans="1:8" ht="15.75" x14ac:dyDescent="0.25">
      <c r="A55" s="109"/>
      <c r="B55" s="106"/>
      <c r="C55" s="106" t="s">
        <v>148</v>
      </c>
      <c r="D55" s="47" t="s">
        <v>72</v>
      </c>
      <c r="E55" s="102">
        <v>6</v>
      </c>
      <c r="F55" s="92">
        <v>0</v>
      </c>
      <c r="G55" s="49">
        <f t="shared" si="4"/>
        <v>0</v>
      </c>
      <c r="H55" s="115"/>
    </row>
    <row r="56" spans="1:8" ht="15.75" x14ac:dyDescent="0.25">
      <c r="A56" s="109"/>
      <c r="B56" s="106"/>
      <c r="C56" s="106" t="s">
        <v>87</v>
      </c>
      <c r="D56" s="47" t="s">
        <v>5</v>
      </c>
      <c r="E56" s="102">
        <v>4000</v>
      </c>
      <c r="F56" s="92">
        <v>0</v>
      </c>
      <c r="G56" s="49">
        <f t="shared" si="4"/>
        <v>0</v>
      </c>
      <c r="H56" s="115"/>
    </row>
    <row r="57" spans="1:8" ht="15.75" x14ac:dyDescent="0.25">
      <c r="A57" s="109"/>
      <c r="B57" s="106"/>
      <c r="C57" s="106" t="s">
        <v>149</v>
      </c>
      <c r="D57" s="47" t="s">
        <v>5</v>
      </c>
      <c r="E57" s="102">
        <v>2000</v>
      </c>
      <c r="F57" s="92">
        <v>0</v>
      </c>
      <c r="G57" s="49">
        <f t="shared" si="4"/>
        <v>0</v>
      </c>
      <c r="H57" s="115"/>
    </row>
    <row r="58" spans="1:8" ht="15.75" x14ac:dyDescent="0.25">
      <c r="A58" s="109"/>
      <c r="B58" s="106"/>
      <c r="C58" s="106" t="s">
        <v>88</v>
      </c>
      <c r="D58" s="47" t="s">
        <v>72</v>
      </c>
      <c r="E58" s="102">
        <v>400</v>
      </c>
      <c r="F58" s="92">
        <v>0</v>
      </c>
      <c r="G58" s="49">
        <f t="shared" si="4"/>
        <v>0</v>
      </c>
      <c r="H58" s="115"/>
    </row>
    <row r="59" spans="1:8" ht="15.75" x14ac:dyDescent="0.25">
      <c r="A59" s="109"/>
      <c r="B59" s="106"/>
      <c r="C59" s="106" t="s">
        <v>150</v>
      </c>
      <c r="D59" s="47" t="s">
        <v>61</v>
      </c>
      <c r="E59" s="102">
        <v>4000</v>
      </c>
      <c r="F59" s="92">
        <v>0</v>
      </c>
      <c r="G59" s="49">
        <f t="shared" si="4"/>
        <v>0</v>
      </c>
      <c r="H59" s="115"/>
    </row>
    <row r="60" spans="1:8" ht="15.75" x14ac:dyDescent="0.25">
      <c r="A60" s="109"/>
      <c r="B60" s="106"/>
      <c r="C60" s="106"/>
      <c r="D60" s="47"/>
      <c r="E60" s="102"/>
      <c r="F60" s="92"/>
      <c r="G60" s="49"/>
      <c r="H60" s="115"/>
    </row>
    <row r="61" spans="1:8" s="103" customFormat="1" ht="15.75" x14ac:dyDescent="0.25">
      <c r="A61" s="109"/>
      <c r="B61" s="106"/>
      <c r="C61" s="106"/>
      <c r="D61" s="47"/>
      <c r="E61" s="102"/>
      <c r="F61" s="113" t="s">
        <v>73</v>
      </c>
      <c r="G61" s="114">
        <f>SUM(G57:G59)</f>
        <v>0</v>
      </c>
      <c r="H61" s="115"/>
    </row>
    <row r="62" spans="1:8" ht="15.75" x14ac:dyDescent="0.25">
      <c r="A62" s="86">
        <v>7</v>
      </c>
      <c r="B62" s="87" t="s">
        <v>89</v>
      </c>
      <c r="C62" s="87"/>
      <c r="D62" s="97"/>
      <c r="E62" s="99"/>
      <c r="F62" s="117"/>
      <c r="G62" s="118"/>
      <c r="H62" s="115"/>
    </row>
    <row r="63" spans="1:8" ht="15.75" x14ac:dyDescent="0.25">
      <c r="A63" s="86"/>
      <c r="B63" s="87"/>
      <c r="C63" s="104" t="s">
        <v>151</v>
      </c>
      <c r="D63" s="97" t="s">
        <v>72</v>
      </c>
      <c r="E63" s="99">
        <v>6</v>
      </c>
      <c r="F63" s="117">
        <v>0</v>
      </c>
      <c r="G63" s="118">
        <f t="shared" si="4"/>
        <v>0</v>
      </c>
      <c r="H63" s="115"/>
    </row>
    <row r="64" spans="1:8" s="95" customFormat="1" ht="15.75" x14ac:dyDescent="0.25">
      <c r="A64" s="101"/>
      <c r="B64" s="104"/>
      <c r="C64" s="104" t="s">
        <v>90</v>
      </c>
      <c r="D64" s="97" t="s">
        <v>62</v>
      </c>
      <c r="E64" s="99">
        <v>8.1999999999999993</v>
      </c>
      <c r="F64" s="117">
        <v>0</v>
      </c>
      <c r="G64" s="118">
        <f t="shared" si="4"/>
        <v>0</v>
      </c>
      <c r="H64" s="115"/>
    </row>
    <row r="65" spans="1:8" ht="15.75" x14ac:dyDescent="0.25">
      <c r="A65" s="101"/>
      <c r="B65" s="104"/>
      <c r="C65" s="104" t="s">
        <v>91</v>
      </c>
      <c r="D65" s="97" t="s">
        <v>64</v>
      </c>
      <c r="E65" s="99">
        <v>100</v>
      </c>
      <c r="F65" s="117">
        <v>0</v>
      </c>
      <c r="G65" s="118">
        <f t="shared" si="4"/>
        <v>0</v>
      </c>
      <c r="H65" s="115"/>
    </row>
    <row r="66" spans="1:8" ht="15.75" x14ac:dyDescent="0.25">
      <c r="A66" s="101"/>
      <c r="B66" s="104"/>
      <c r="C66" s="104" t="s">
        <v>152</v>
      </c>
      <c r="D66" s="97" t="s">
        <v>64</v>
      </c>
      <c r="E66" s="99">
        <v>50</v>
      </c>
      <c r="F66" s="117">
        <v>0</v>
      </c>
      <c r="G66" s="118">
        <f t="shared" si="4"/>
        <v>0</v>
      </c>
      <c r="H66" s="115"/>
    </row>
    <row r="67" spans="1:8" ht="15.75" x14ac:dyDescent="0.25">
      <c r="A67" s="101"/>
      <c r="B67" s="104"/>
      <c r="C67" s="104" t="s">
        <v>92</v>
      </c>
      <c r="D67" s="97" t="s">
        <v>51</v>
      </c>
      <c r="E67" s="99">
        <v>45</v>
      </c>
      <c r="F67" s="117">
        <v>0</v>
      </c>
      <c r="G67" s="118">
        <f t="shared" si="4"/>
        <v>0</v>
      </c>
      <c r="H67" s="115"/>
    </row>
    <row r="68" spans="1:8" ht="15.75" x14ac:dyDescent="0.25">
      <c r="A68" s="101"/>
      <c r="B68" s="104"/>
      <c r="C68" s="104" t="s">
        <v>132</v>
      </c>
      <c r="D68" s="97" t="s">
        <v>51</v>
      </c>
      <c r="E68" s="99">
        <v>2.5</v>
      </c>
      <c r="F68" s="117">
        <v>0</v>
      </c>
      <c r="G68" s="118">
        <f t="shared" si="4"/>
        <v>0</v>
      </c>
      <c r="H68" s="115"/>
    </row>
    <row r="69" spans="1:8" ht="15.75" x14ac:dyDescent="0.25">
      <c r="A69" s="101"/>
      <c r="B69" s="104"/>
      <c r="C69" s="104" t="s">
        <v>94</v>
      </c>
      <c r="D69" s="97" t="s">
        <v>6</v>
      </c>
      <c r="E69" s="99">
        <v>20</v>
      </c>
      <c r="F69" s="117">
        <v>0</v>
      </c>
      <c r="G69" s="118">
        <f t="shared" si="4"/>
        <v>0</v>
      </c>
      <c r="H69" s="115"/>
    </row>
    <row r="70" spans="1:8" ht="15.75" x14ac:dyDescent="0.25">
      <c r="A70" s="101"/>
      <c r="B70" s="104"/>
      <c r="C70" s="104" t="s">
        <v>95</v>
      </c>
      <c r="D70" s="97" t="s">
        <v>5</v>
      </c>
      <c r="E70" s="99">
        <v>3500</v>
      </c>
      <c r="F70" s="117">
        <v>0</v>
      </c>
      <c r="G70" s="118">
        <f t="shared" si="4"/>
        <v>0</v>
      </c>
      <c r="H70" s="115"/>
    </row>
    <row r="71" spans="1:8" ht="15.75" x14ac:dyDescent="0.25">
      <c r="A71" s="101"/>
      <c r="B71" s="104"/>
      <c r="C71" s="104" t="s">
        <v>96</v>
      </c>
      <c r="D71" s="97" t="s">
        <v>6</v>
      </c>
      <c r="E71" s="99">
        <v>20</v>
      </c>
      <c r="F71" s="117">
        <v>0</v>
      </c>
      <c r="G71" s="118">
        <f t="shared" si="4"/>
        <v>0</v>
      </c>
      <c r="H71" s="115"/>
    </row>
    <row r="72" spans="1:8" ht="15.75" x14ac:dyDescent="0.25">
      <c r="A72" s="101"/>
      <c r="B72" s="104"/>
      <c r="C72" s="104" t="s">
        <v>133</v>
      </c>
      <c r="D72" s="97" t="s">
        <v>51</v>
      </c>
      <c r="E72" s="99">
        <v>5</v>
      </c>
      <c r="F72" s="117">
        <v>0</v>
      </c>
      <c r="G72" s="118">
        <f t="shared" si="4"/>
        <v>0</v>
      </c>
      <c r="H72" s="115"/>
    </row>
    <row r="73" spans="1:8" ht="15.75" x14ac:dyDescent="0.25">
      <c r="A73" s="101"/>
      <c r="B73" s="104"/>
      <c r="C73" s="104"/>
      <c r="D73" s="97"/>
      <c r="E73" s="99"/>
      <c r="F73" s="117"/>
      <c r="G73" s="118"/>
      <c r="H73" s="115"/>
    </row>
    <row r="74" spans="1:8" s="103" customFormat="1" ht="15.75" x14ac:dyDescent="0.25">
      <c r="A74" s="101"/>
      <c r="B74" s="104"/>
      <c r="C74" s="104"/>
      <c r="D74" s="97"/>
      <c r="E74" s="99"/>
      <c r="F74" s="119" t="s">
        <v>73</v>
      </c>
      <c r="G74" s="120">
        <f>SUM(G63:G72)</f>
        <v>0</v>
      </c>
      <c r="H74" s="115"/>
    </row>
    <row r="75" spans="1:8" ht="15.75" x14ac:dyDescent="0.25">
      <c r="A75" s="85">
        <v>8</v>
      </c>
      <c r="B75" s="76" t="s">
        <v>97</v>
      </c>
      <c r="C75" s="76"/>
      <c r="D75" s="47"/>
      <c r="E75" s="102"/>
      <c r="F75" s="92"/>
      <c r="G75" s="49"/>
      <c r="H75" s="115"/>
    </row>
    <row r="76" spans="1:8" ht="15.75" x14ac:dyDescent="0.25">
      <c r="A76" s="109"/>
      <c r="B76" s="106"/>
      <c r="C76" s="106" t="s">
        <v>98</v>
      </c>
      <c r="D76" s="47" t="s">
        <v>5</v>
      </c>
      <c r="E76" s="102">
        <v>3000</v>
      </c>
      <c r="F76" s="92">
        <v>0</v>
      </c>
      <c r="G76" s="49">
        <f t="shared" si="4"/>
        <v>0</v>
      </c>
      <c r="H76" s="115"/>
    </row>
    <row r="77" spans="1:8" ht="15.75" x14ac:dyDescent="0.25">
      <c r="A77" s="109"/>
      <c r="B77" s="106"/>
      <c r="C77" s="106" t="s">
        <v>99</v>
      </c>
      <c r="D77" s="47" t="s">
        <v>72</v>
      </c>
      <c r="E77" s="102">
        <v>40</v>
      </c>
      <c r="F77" s="92">
        <v>0</v>
      </c>
      <c r="G77" s="49">
        <f t="shared" si="4"/>
        <v>0</v>
      </c>
      <c r="H77" s="115"/>
    </row>
    <row r="78" spans="1:8" ht="15.75" x14ac:dyDescent="0.25">
      <c r="A78" s="109"/>
      <c r="B78" s="106"/>
      <c r="C78" s="106" t="s">
        <v>137</v>
      </c>
      <c r="D78" s="47" t="s">
        <v>72</v>
      </c>
      <c r="E78" s="102">
        <v>45</v>
      </c>
      <c r="F78" s="92">
        <v>0</v>
      </c>
      <c r="G78" s="49">
        <f t="shared" si="4"/>
        <v>0</v>
      </c>
      <c r="H78" s="115"/>
    </row>
    <row r="79" spans="1:8" ht="15.75" x14ac:dyDescent="0.25">
      <c r="A79" s="109"/>
      <c r="B79" s="106"/>
      <c r="C79" s="106" t="s">
        <v>100</v>
      </c>
      <c r="D79" s="47" t="s">
        <v>62</v>
      </c>
      <c r="E79" s="102">
        <v>1.5</v>
      </c>
      <c r="F79" s="92">
        <v>0</v>
      </c>
      <c r="G79" s="49">
        <f t="shared" si="4"/>
        <v>0</v>
      </c>
      <c r="H79" s="115"/>
    </row>
    <row r="80" spans="1:8" ht="15.75" x14ac:dyDescent="0.25">
      <c r="A80" s="109"/>
      <c r="B80" s="106"/>
      <c r="C80" s="106" t="s">
        <v>153</v>
      </c>
      <c r="D80" s="47" t="s">
        <v>64</v>
      </c>
      <c r="E80" s="102">
        <v>50</v>
      </c>
      <c r="F80" s="92">
        <v>0</v>
      </c>
      <c r="G80" s="49">
        <f t="shared" si="4"/>
        <v>0</v>
      </c>
      <c r="H80" s="115"/>
    </row>
    <row r="81" spans="1:8" ht="15.75" x14ac:dyDescent="0.25">
      <c r="A81" s="109"/>
      <c r="B81" s="106"/>
      <c r="C81" s="106" t="s">
        <v>134</v>
      </c>
      <c r="D81" s="47" t="s">
        <v>51</v>
      </c>
      <c r="E81" s="102">
        <v>2.5</v>
      </c>
      <c r="F81" s="92">
        <v>0</v>
      </c>
      <c r="G81" s="49">
        <f t="shared" si="4"/>
        <v>0</v>
      </c>
      <c r="H81" s="115"/>
    </row>
    <row r="82" spans="1:8" ht="15.75" x14ac:dyDescent="0.25">
      <c r="A82" s="109"/>
      <c r="B82" s="106"/>
      <c r="C82" s="106" t="s">
        <v>101</v>
      </c>
      <c r="D82" s="47" t="s">
        <v>6</v>
      </c>
      <c r="E82" s="102">
        <v>20</v>
      </c>
      <c r="F82" s="92">
        <v>0</v>
      </c>
      <c r="G82" s="49">
        <f t="shared" si="4"/>
        <v>0</v>
      </c>
      <c r="H82" s="115"/>
    </row>
    <row r="83" spans="1:8" s="103" customFormat="1" ht="15.75" x14ac:dyDescent="0.25">
      <c r="A83" s="109"/>
      <c r="B83" s="106"/>
      <c r="C83" s="106"/>
      <c r="D83" s="47"/>
      <c r="E83" s="102"/>
      <c r="F83" s="92"/>
      <c r="G83" s="49"/>
      <c r="H83" s="115"/>
    </row>
    <row r="84" spans="1:8" ht="15.75" x14ac:dyDescent="0.25">
      <c r="A84" s="109"/>
      <c r="B84" s="106"/>
      <c r="C84" s="106"/>
      <c r="D84" s="47"/>
      <c r="E84" s="102"/>
      <c r="F84" s="113" t="s">
        <v>73</v>
      </c>
      <c r="G84" s="114">
        <f>SUM(G76:G82)</f>
        <v>0</v>
      </c>
      <c r="H84" s="115"/>
    </row>
    <row r="85" spans="1:8" ht="15.75" x14ac:dyDescent="0.25">
      <c r="A85" s="86">
        <v>9</v>
      </c>
      <c r="B85" s="87" t="s">
        <v>102</v>
      </c>
      <c r="C85" s="87"/>
      <c r="D85" s="97"/>
      <c r="E85" s="99"/>
      <c r="F85" s="117"/>
      <c r="G85" s="118"/>
      <c r="H85" s="115"/>
    </row>
    <row r="86" spans="1:8" s="100" customFormat="1" ht="15.75" x14ac:dyDescent="0.25">
      <c r="A86" s="101"/>
      <c r="B86" s="104"/>
      <c r="C86" s="104" t="s">
        <v>103</v>
      </c>
      <c r="D86" s="97" t="s">
        <v>72</v>
      </c>
      <c r="E86" s="99">
        <v>90</v>
      </c>
      <c r="F86" s="117">
        <v>0</v>
      </c>
      <c r="G86" s="118">
        <f t="shared" si="4"/>
        <v>0</v>
      </c>
      <c r="H86" s="115"/>
    </row>
    <row r="87" spans="1:8" s="100" customFormat="1" ht="15.75" x14ac:dyDescent="0.25">
      <c r="A87" s="101"/>
      <c r="B87" s="104"/>
      <c r="C87" s="104" t="s">
        <v>148</v>
      </c>
      <c r="D87" s="97" t="s">
        <v>72</v>
      </c>
      <c r="E87" s="99">
        <v>6</v>
      </c>
      <c r="F87" s="117">
        <v>0</v>
      </c>
      <c r="G87" s="118">
        <f t="shared" si="4"/>
        <v>0</v>
      </c>
      <c r="H87" s="115"/>
    </row>
    <row r="88" spans="1:8" ht="15.75" x14ac:dyDescent="0.25">
      <c r="A88" s="86"/>
      <c r="B88" s="87"/>
      <c r="C88" s="104" t="s">
        <v>12</v>
      </c>
      <c r="D88" s="97" t="s">
        <v>51</v>
      </c>
      <c r="E88" s="99">
        <v>90</v>
      </c>
      <c r="F88" s="117">
        <v>0</v>
      </c>
      <c r="G88" s="118">
        <f t="shared" si="4"/>
        <v>0</v>
      </c>
      <c r="H88" s="115"/>
    </row>
    <row r="89" spans="1:8" ht="15.75" x14ac:dyDescent="0.25">
      <c r="A89" s="101"/>
      <c r="B89" s="104"/>
      <c r="C89" s="104" t="s">
        <v>154</v>
      </c>
      <c r="D89" s="97" t="s">
        <v>64</v>
      </c>
      <c r="E89" s="99">
        <v>50</v>
      </c>
      <c r="F89" s="117">
        <v>0</v>
      </c>
      <c r="G89" s="118">
        <f t="shared" si="4"/>
        <v>0</v>
      </c>
      <c r="H89" s="115"/>
    </row>
    <row r="90" spans="1:8" ht="15.75" x14ac:dyDescent="0.25">
      <c r="A90" s="101"/>
      <c r="B90" s="104"/>
      <c r="C90" s="104" t="s">
        <v>135</v>
      </c>
      <c r="D90" s="97" t="s">
        <v>6</v>
      </c>
      <c r="E90" s="99">
        <v>20</v>
      </c>
      <c r="F90" s="117">
        <v>0</v>
      </c>
      <c r="G90" s="118">
        <f t="shared" si="4"/>
        <v>0</v>
      </c>
      <c r="H90" s="115"/>
    </row>
    <row r="91" spans="1:8" ht="15.75" x14ac:dyDescent="0.25">
      <c r="A91" s="101"/>
      <c r="B91" s="104"/>
      <c r="C91" s="104" t="s">
        <v>104</v>
      </c>
      <c r="D91" s="97" t="s">
        <v>62</v>
      </c>
      <c r="E91" s="99">
        <v>1.5</v>
      </c>
      <c r="F91" s="117">
        <v>0</v>
      </c>
      <c r="G91" s="118">
        <f t="shared" si="4"/>
        <v>0</v>
      </c>
      <c r="H91" s="115"/>
    </row>
    <row r="92" spans="1:8" ht="15.75" x14ac:dyDescent="0.25">
      <c r="A92" s="101"/>
      <c r="B92" s="104"/>
      <c r="C92" s="104" t="s">
        <v>76</v>
      </c>
      <c r="D92" s="97" t="s">
        <v>62</v>
      </c>
      <c r="E92" s="99">
        <v>2.5</v>
      </c>
      <c r="F92" s="117">
        <v>0</v>
      </c>
      <c r="G92" s="118">
        <f t="shared" si="4"/>
        <v>0</v>
      </c>
      <c r="H92" s="115"/>
    </row>
    <row r="93" spans="1:8" ht="15.75" x14ac:dyDescent="0.25">
      <c r="A93" s="101"/>
      <c r="B93" s="104"/>
      <c r="C93" s="104" t="s">
        <v>155</v>
      </c>
      <c r="D93" s="97" t="s">
        <v>51</v>
      </c>
      <c r="E93" s="99">
        <v>5</v>
      </c>
      <c r="F93" s="117">
        <v>0</v>
      </c>
      <c r="G93" s="118">
        <f t="shared" si="4"/>
        <v>0</v>
      </c>
      <c r="H93" s="115"/>
    </row>
    <row r="94" spans="1:8" ht="15.75" x14ac:dyDescent="0.25">
      <c r="A94" s="101"/>
      <c r="B94" s="104"/>
      <c r="C94" s="104" t="s">
        <v>133</v>
      </c>
      <c r="D94" s="97" t="s">
        <v>51</v>
      </c>
      <c r="E94" s="99">
        <v>5</v>
      </c>
      <c r="F94" s="117">
        <v>0</v>
      </c>
      <c r="G94" s="118">
        <f t="shared" si="4"/>
        <v>0</v>
      </c>
      <c r="H94" s="115"/>
    </row>
    <row r="95" spans="1:8" ht="15.75" x14ac:dyDescent="0.25">
      <c r="A95" s="101"/>
      <c r="B95" s="104"/>
      <c r="C95" s="104" t="s">
        <v>86</v>
      </c>
      <c r="D95" s="97" t="s">
        <v>6</v>
      </c>
      <c r="E95" s="99">
        <v>75</v>
      </c>
      <c r="F95" s="117">
        <v>0</v>
      </c>
      <c r="G95" s="118">
        <f t="shared" si="4"/>
        <v>0</v>
      </c>
      <c r="H95" s="115"/>
    </row>
    <row r="96" spans="1:8" s="103" customFormat="1" ht="15.75" x14ac:dyDescent="0.25">
      <c r="A96" s="101"/>
      <c r="B96" s="104"/>
      <c r="C96" s="104" t="s">
        <v>105</v>
      </c>
      <c r="D96" s="97" t="s">
        <v>5</v>
      </c>
      <c r="E96" s="99">
        <v>5000</v>
      </c>
      <c r="F96" s="117">
        <v>0</v>
      </c>
      <c r="G96" s="118">
        <f t="shared" si="4"/>
        <v>0</v>
      </c>
      <c r="H96" s="115"/>
    </row>
    <row r="97" spans="1:8" s="103" customFormat="1" ht="15.75" x14ac:dyDescent="0.25">
      <c r="A97" s="101"/>
      <c r="B97" s="104"/>
      <c r="C97" s="104"/>
      <c r="D97" s="97"/>
      <c r="E97" s="99"/>
      <c r="F97" s="117"/>
      <c r="G97" s="118"/>
      <c r="H97" s="115"/>
    </row>
    <row r="98" spans="1:8" s="103" customFormat="1" ht="15.75" x14ac:dyDescent="0.25">
      <c r="A98" s="101"/>
      <c r="B98" s="104"/>
      <c r="C98" s="104"/>
      <c r="D98" s="97"/>
      <c r="E98" s="99"/>
      <c r="F98" s="119" t="s">
        <v>73</v>
      </c>
      <c r="G98" s="120">
        <f>SUM(G86:G96)</f>
        <v>0</v>
      </c>
      <c r="H98" s="115"/>
    </row>
    <row r="99" spans="1:8" s="103" customFormat="1" ht="15.75" x14ac:dyDescent="0.25">
      <c r="A99" s="85">
        <v>10</v>
      </c>
      <c r="B99" s="76" t="s">
        <v>106</v>
      </c>
      <c r="C99" s="76"/>
      <c r="D99" s="47"/>
      <c r="E99" s="102"/>
      <c r="F99" s="92"/>
      <c r="G99" s="49"/>
      <c r="H99" s="115"/>
    </row>
    <row r="100" spans="1:8" s="103" customFormat="1" ht="15.75" x14ac:dyDescent="0.25">
      <c r="A100" s="98"/>
      <c r="B100" s="107"/>
      <c r="C100" s="107" t="s">
        <v>103</v>
      </c>
      <c r="D100" s="96" t="s">
        <v>72</v>
      </c>
      <c r="E100" s="102">
        <v>90</v>
      </c>
      <c r="F100" s="92">
        <v>0</v>
      </c>
      <c r="G100" s="49">
        <f t="shared" si="4"/>
        <v>0</v>
      </c>
      <c r="H100" s="115"/>
    </row>
    <row r="101" spans="1:8" ht="15.75" x14ac:dyDescent="0.25">
      <c r="A101" s="90"/>
      <c r="B101" s="91"/>
      <c r="C101" s="107" t="s">
        <v>12</v>
      </c>
      <c r="D101" s="96" t="s">
        <v>51</v>
      </c>
      <c r="E101" s="102">
        <v>90</v>
      </c>
      <c r="F101" s="92">
        <v>0</v>
      </c>
      <c r="G101" s="49">
        <f t="shared" si="4"/>
        <v>0</v>
      </c>
      <c r="H101" s="115"/>
    </row>
    <row r="102" spans="1:8" ht="15.75" x14ac:dyDescent="0.25">
      <c r="A102" s="98"/>
      <c r="B102" s="107"/>
      <c r="C102" s="107" t="s">
        <v>148</v>
      </c>
      <c r="D102" s="96" t="s">
        <v>72</v>
      </c>
      <c r="E102" s="102">
        <v>6</v>
      </c>
      <c r="F102" s="92">
        <v>0</v>
      </c>
      <c r="G102" s="49">
        <f t="shared" si="4"/>
        <v>0</v>
      </c>
      <c r="H102" s="115"/>
    </row>
    <row r="103" spans="1:8" ht="15.75" x14ac:dyDescent="0.25">
      <c r="A103" s="98"/>
      <c r="B103" s="107"/>
      <c r="C103" s="107" t="s">
        <v>135</v>
      </c>
      <c r="D103" s="96" t="s">
        <v>6</v>
      </c>
      <c r="E103" s="102">
        <v>20</v>
      </c>
      <c r="F103" s="92">
        <v>0</v>
      </c>
      <c r="G103" s="49">
        <f t="shared" si="4"/>
        <v>0</v>
      </c>
      <c r="H103" s="115"/>
    </row>
    <row r="104" spans="1:8" ht="15.75" x14ac:dyDescent="0.25">
      <c r="A104" s="98"/>
      <c r="B104" s="107"/>
      <c r="C104" s="107" t="s">
        <v>107</v>
      </c>
      <c r="D104" s="96" t="s">
        <v>5</v>
      </c>
      <c r="E104" s="102">
        <v>300</v>
      </c>
      <c r="F104" s="92">
        <v>0</v>
      </c>
      <c r="G104" s="49">
        <f t="shared" si="4"/>
        <v>0</v>
      </c>
      <c r="H104" s="115"/>
    </row>
    <row r="105" spans="1:8" ht="15.75" x14ac:dyDescent="0.25">
      <c r="A105" s="98"/>
      <c r="B105" s="107"/>
      <c r="C105" s="107" t="s">
        <v>104</v>
      </c>
      <c r="D105" s="96" t="s">
        <v>62</v>
      </c>
      <c r="E105" s="102">
        <v>1.5</v>
      </c>
      <c r="F105" s="92">
        <v>0</v>
      </c>
      <c r="G105" s="49">
        <f t="shared" si="4"/>
        <v>0</v>
      </c>
      <c r="H105" s="115"/>
    </row>
    <row r="106" spans="1:8" ht="15.75" x14ac:dyDescent="0.25">
      <c r="A106" s="98"/>
      <c r="B106" s="107"/>
      <c r="C106" s="107" t="s">
        <v>76</v>
      </c>
      <c r="D106" s="96" t="s">
        <v>62</v>
      </c>
      <c r="E106" s="102">
        <v>2.5</v>
      </c>
      <c r="F106" s="92">
        <v>0</v>
      </c>
      <c r="G106" s="49">
        <f t="shared" si="4"/>
        <v>0</v>
      </c>
      <c r="H106" s="115"/>
    </row>
    <row r="107" spans="1:8" ht="15.75" x14ac:dyDescent="0.25">
      <c r="A107" s="98"/>
      <c r="B107" s="107"/>
      <c r="C107" s="107" t="s">
        <v>155</v>
      </c>
      <c r="D107" s="96" t="s">
        <v>51</v>
      </c>
      <c r="E107" s="102">
        <v>5</v>
      </c>
      <c r="F107" s="92">
        <v>0</v>
      </c>
      <c r="G107" s="49">
        <f t="shared" si="4"/>
        <v>0</v>
      </c>
      <c r="H107" s="115"/>
    </row>
    <row r="108" spans="1:8" ht="15.75" x14ac:dyDescent="0.25">
      <c r="A108" s="98"/>
      <c r="B108" s="107"/>
      <c r="C108" s="107" t="s">
        <v>133</v>
      </c>
      <c r="D108" s="96" t="s">
        <v>51</v>
      </c>
      <c r="E108" s="102">
        <v>5</v>
      </c>
      <c r="F108" s="92">
        <v>0</v>
      </c>
      <c r="G108" s="49">
        <f t="shared" si="4"/>
        <v>0</v>
      </c>
      <c r="H108" s="115"/>
    </row>
    <row r="109" spans="1:8" ht="15.75" x14ac:dyDescent="0.25">
      <c r="A109" s="98"/>
      <c r="B109" s="107"/>
      <c r="C109" s="107" t="s">
        <v>105</v>
      </c>
      <c r="D109" s="96" t="s">
        <v>5</v>
      </c>
      <c r="E109" s="102">
        <v>5000</v>
      </c>
      <c r="F109" s="92">
        <v>0</v>
      </c>
      <c r="G109" s="49">
        <f t="shared" si="4"/>
        <v>0</v>
      </c>
      <c r="H109" s="115"/>
    </row>
    <row r="110" spans="1:8" s="103" customFormat="1" ht="15.75" x14ac:dyDescent="0.25">
      <c r="A110" s="98"/>
      <c r="B110" s="107"/>
      <c r="C110" s="107"/>
      <c r="D110" s="96"/>
      <c r="E110" s="102"/>
      <c r="F110" s="92"/>
      <c r="G110" s="49"/>
      <c r="H110" s="115"/>
    </row>
    <row r="111" spans="1:8" ht="15.75" x14ac:dyDescent="0.25">
      <c r="A111" s="98"/>
      <c r="B111" s="107"/>
      <c r="C111" s="107"/>
      <c r="D111" s="96"/>
      <c r="E111" s="102"/>
      <c r="F111" s="113" t="s">
        <v>73</v>
      </c>
      <c r="G111" s="114">
        <f>SUM(G100:G109)</f>
        <v>0</v>
      </c>
      <c r="H111" s="115"/>
    </row>
    <row r="112" spans="1:8" ht="15.75" x14ac:dyDescent="0.25">
      <c r="A112" s="86">
        <v>11</v>
      </c>
      <c r="B112" s="87" t="s">
        <v>108</v>
      </c>
      <c r="C112" s="87"/>
      <c r="D112" s="97"/>
      <c r="E112" s="99"/>
      <c r="F112" s="117"/>
      <c r="G112" s="118"/>
      <c r="H112" s="115"/>
    </row>
    <row r="113" spans="1:8" ht="15.75" x14ac:dyDescent="0.25">
      <c r="A113" s="101"/>
      <c r="B113" s="104"/>
      <c r="C113" s="104" t="s">
        <v>148</v>
      </c>
      <c r="D113" s="97" t="s">
        <v>72</v>
      </c>
      <c r="E113" s="99">
        <v>6</v>
      </c>
      <c r="F113" s="117">
        <v>0</v>
      </c>
      <c r="G113" s="118">
        <f t="shared" si="4"/>
        <v>0</v>
      </c>
      <c r="H113" s="115"/>
    </row>
    <row r="114" spans="1:8" ht="15.75" x14ac:dyDescent="0.25">
      <c r="A114" s="86"/>
      <c r="B114" s="87"/>
      <c r="C114" s="104" t="s">
        <v>12</v>
      </c>
      <c r="D114" s="97" t="s">
        <v>51</v>
      </c>
      <c r="E114" s="99">
        <v>90</v>
      </c>
      <c r="F114" s="117">
        <v>0</v>
      </c>
      <c r="G114" s="118">
        <f t="shared" si="4"/>
        <v>0</v>
      </c>
      <c r="H114" s="115"/>
    </row>
    <row r="115" spans="1:8" ht="15.75" x14ac:dyDescent="0.25">
      <c r="A115" s="101"/>
      <c r="B115" s="104"/>
      <c r="C115" s="104" t="s">
        <v>76</v>
      </c>
      <c r="D115" s="97" t="s">
        <v>62</v>
      </c>
      <c r="E115" s="99">
        <v>2.5</v>
      </c>
      <c r="F115" s="117">
        <v>0</v>
      </c>
      <c r="G115" s="118">
        <f t="shared" si="4"/>
        <v>0</v>
      </c>
      <c r="H115" s="115"/>
    </row>
    <row r="116" spans="1:8" ht="15.75" x14ac:dyDescent="0.25">
      <c r="A116" s="101"/>
      <c r="B116" s="104"/>
      <c r="C116" s="104" t="s">
        <v>104</v>
      </c>
      <c r="D116" s="97" t="s">
        <v>62</v>
      </c>
      <c r="E116" s="99">
        <v>1.5</v>
      </c>
      <c r="F116" s="117">
        <v>0</v>
      </c>
      <c r="G116" s="118">
        <f t="shared" si="4"/>
        <v>0</v>
      </c>
      <c r="H116" s="115"/>
    </row>
    <row r="117" spans="1:8" ht="15.75" x14ac:dyDescent="0.25">
      <c r="A117" s="101"/>
      <c r="B117" s="104"/>
      <c r="C117" s="104" t="s">
        <v>107</v>
      </c>
      <c r="D117" s="97" t="s">
        <v>5</v>
      </c>
      <c r="E117" s="99">
        <v>300</v>
      </c>
      <c r="F117" s="117">
        <v>0</v>
      </c>
      <c r="G117" s="118">
        <f t="shared" si="4"/>
        <v>0</v>
      </c>
      <c r="H117" s="115"/>
    </row>
    <row r="118" spans="1:8" ht="15.75" x14ac:dyDescent="0.25">
      <c r="A118" s="101"/>
      <c r="B118" s="104"/>
      <c r="C118" s="104"/>
      <c r="D118" s="97"/>
      <c r="E118" s="99"/>
      <c r="F118" s="117"/>
      <c r="G118" s="118"/>
      <c r="H118" s="115"/>
    </row>
    <row r="119" spans="1:8" s="103" customFormat="1" ht="15.75" x14ac:dyDescent="0.25">
      <c r="A119" s="101"/>
      <c r="B119" s="104"/>
      <c r="C119" s="104"/>
      <c r="D119" s="97"/>
      <c r="E119" s="99"/>
      <c r="F119" s="119" t="s">
        <v>73</v>
      </c>
      <c r="G119" s="120">
        <f>SUM(G113:G117)</f>
        <v>0</v>
      </c>
      <c r="H119" s="115"/>
    </row>
    <row r="120" spans="1:8" ht="15.75" x14ac:dyDescent="0.25">
      <c r="A120" s="85">
        <v>12</v>
      </c>
      <c r="B120" s="76" t="s">
        <v>109</v>
      </c>
      <c r="C120" s="76"/>
      <c r="D120" s="47"/>
      <c r="E120" s="102"/>
      <c r="F120" s="92"/>
      <c r="G120" s="49"/>
      <c r="H120" s="115"/>
    </row>
    <row r="121" spans="1:8" ht="15.75" x14ac:dyDescent="0.25">
      <c r="A121" s="109"/>
      <c r="B121" s="106"/>
      <c r="C121" s="106" t="s">
        <v>103</v>
      </c>
      <c r="D121" s="47" t="s">
        <v>72</v>
      </c>
      <c r="E121" s="102">
        <v>90</v>
      </c>
      <c r="F121" s="92">
        <v>0</v>
      </c>
      <c r="G121" s="49">
        <f t="shared" ref="G121:G160" si="5">E121*F121</f>
        <v>0</v>
      </c>
      <c r="H121" s="115"/>
    </row>
    <row r="122" spans="1:8" ht="15.75" x14ac:dyDescent="0.25">
      <c r="A122" s="109"/>
      <c r="B122" s="106"/>
      <c r="C122" s="106" t="s">
        <v>148</v>
      </c>
      <c r="D122" s="47" t="s">
        <v>72</v>
      </c>
      <c r="E122" s="102">
        <v>6</v>
      </c>
      <c r="F122" s="92">
        <v>0</v>
      </c>
      <c r="G122" s="49">
        <f t="shared" si="5"/>
        <v>0</v>
      </c>
      <c r="H122" s="115"/>
    </row>
    <row r="123" spans="1:8" ht="15.75" x14ac:dyDescent="0.25">
      <c r="A123" s="109"/>
      <c r="B123" s="106"/>
      <c r="C123" s="106" t="s">
        <v>154</v>
      </c>
      <c r="D123" s="47" t="s">
        <v>64</v>
      </c>
      <c r="E123" s="102">
        <v>50</v>
      </c>
      <c r="F123" s="92">
        <v>0</v>
      </c>
      <c r="G123" s="49">
        <f t="shared" si="5"/>
        <v>0</v>
      </c>
      <c r="H123" s="115"/>
    </row>
    <row r="124" spans="1:8" ht="15.75" x14ac:dyDescent="0.25">
      <c r="A124" s="109"/>
      <c r="B124" s="106"/>
      <c r="C124" s="106" t="s">
        <v>135</v>
      </c>
      <c r="D124" s="47" t="s">
        <v>6</v>
      </c>
      <c r="E124" s="102">
        <v>20</v>
      </c>
      <c r="F124" s="92">
        <v>0</v>
      </c>
      <c r="G124" s="49">
        <f t="shared" si="5"/>
        <v>0</v>
      </c>
      <c r="H124" s="115"/>
    </row>
    <row r="125" spans="1:8" ht="15.75" x14ac:dyDescent="0.25">
      <c r="A125" s="109"/>
      <c r="B125" s="106"/>
      <c r="C125" s="106" t="s">
        <v>104</v>
      </c>
      <c r="D125" s="47" t="s">
        <v>62</v>
      </c>
      <c r="E125" s="102">
        <v>1.5</v>
      </c>
      <c r="F125" s="92">
        <v>0</v>
      </c>
      <c r="G125" s="49">
        <f t="shared" si="5"/>
        <v>0</v>
      </c>
      <c r="H125" s="115"/>
    </row>
    <row r="126" spans="1:8" ht="15.75" x14ac:dyDescent="0.25">
      <c r="A126" s="109"/>
      <c r="B126" s="106"/>
      <c r="C126" s="106" t="s">
        <v>110</v>
      </c>
      <c r="D126" s="47" t="s">
        <v>64</v>
      </c>
      <c r="E126" s="102">
        <v>45</v>
      </c>
      <c r="F126" s="92">
        <v>0</v>
      </c>
      <c r="G126" s="49">
        <f t="shared" si="5"/>
        <v>0</v>
      </c>
      <c r="H126" s="115"/>
    </row>
    <row r="127" spans="1:8" ht="15.75" x14ac:dyDescent="0.25">
      <c r="A127" s="109"/>
      <c r="B127" s="106"/>
      <c r="C127" s="106" t="s">
        <v>156</v>
      </c>
      <c r="D127" s="47" t="s">
        <v>6</v>
      </c>
      <c r="E127" s="102">
        <v>20</v>
      </c>
      <c r="F127" s="92">
        <v>0</v>
      </c>
      <c r="G127" s="49">
        <f t="shared" si="5"/>
        <v>0</v>
      </c>
      <c r="H127" s="115"/>
    </row>
    <row r="128" spans="1:8" ht="15.75" x14ac:dyDescent="0.25">
      <c r="A128" s="109"/>
      <c r="B128" s="106"/>
      <c r="C128" s="106" t="s">
        <v>86</v>
      </c>
      <c r="D128" s="47" t="s">
        <v>6</v>
      </c>
      <c r="E128" s="102">
        <v>75</v>
      </c>
      <c r="F128" s="92">
        <v>0</v>
      </c>
      <c r="G128" s="49">
        <f t="shared" si="5"/>
        <v>0</v>
      </c>
      <c r="H128" s="115"/>
    </row>
    <row r="129" spans="1:8" ht="15.75" x14ac:dyDescent="0.25">
      <c r="A129" s="109"/>
      <c r="B129" s="106"/>
      <c r="C129" s="106" t="s">
        <v>105</v>
      </c>
      <c r="D129" s="47" t="s">
        <v>5</v>
      </c>
      <c r="E129" s="102">
        <v>5000</v>
      </c>
      <c r="F129" s="92">
        <v>0</v>
      </c>
      <c r="G129" s="49">
        <f t="shared" si="5"/>
        <v>0</v>
      </c>
      <c r="H129" s="115"/>
    </row>
    <row r="130" spans="1:8" ht="15.75" x14ac:dyDescent="0.25">
      <c r="A130" s="109"/>
      <c r="B130" s="106"/>
      <c r="C130" s="106"/>
      <c r="D130" s="47"/>
      <c r="E130" s="102"/>
      <c r="F130" s="92"/>
      <c r="G130" s="49"/>
      <c r="H130" s="115"/>
    </row>
    <row r="131" spans="1:8" s="103" customFormat="1" ht="15.75" x14ac:dyDescent="0.25">
      <c r="A131" s="109"/>
      <c r="B131" s="106"/>
      <c r="C131" s="106"/>
      <c r="D131" s="47"/>
      <c r="E131" s="102"/>
      <c r="F131" s="113" t="s">
        <v>73</v>
      </c>
      <c r="G131" s="114">
        <f>SUM(G121:G129)</f>
        <v>0</v>
      </c>
      <c r="H131" s="115"/>
    </row>
    <row r="132" spans="1:8" ht="15.75" x14ac:dyDescent="0.25">
      <c r="A132" s="86">
        <v>13</v>
      </c>
      <c r="B132" s="87" t="s">
        <v>111</v>
      </c>
      <c r="C132" s="87"/>
      <c r="D132" s="97"/>
      <c r="E132" s="99"/>
      <c r="F132" s="117"/>
      <c r="G132" s="118"/>
      <c r="H132" s="115"/>
    </row>
    <row r="133" spans="1:8" ht="15.75" x14ac:dyDescent="0.25">
      <c r="A133" s="86"/>
      <c r="B133" s="87"/>
      <c r="C133" s="104" t="s">
        <v>157</v>
      </c>
      <c r="D133" s="97" t="s">
        <v>5</v>
      </c>
      <c r="E133" s="99">
        <v>5000</v>
      </c>
      <c r="F133" s="117">
        <v>0</v>
      </c>
      <c r="G133" s="118">
        <f t="shared" si="5"/>
        <v>0</v>
      </c>
      <c r="H133" s="115"/>
    </row>
    <row r="134" spans="1:8" ht="15.75" x14ac:dyDescent="0.25">
      <c r="A134" s="86"/>
      <c r="B134" s="87"/>
      <c r="C134" s="104" t="s">
        <v>12</v>
      </c>
      <c r="D134" s="97" t="s">
        <v>51</v>
      </c>
      <c r="E134" s="99">
        <v>90</v>
      </c>
      <c r="F134" s="117">
        <v>0</v>
      </c>
      <c r="G134" s="118">
        <f t="shared" si="5"/>
        <v>0</v>
      </c>
      <c r="H134" s="115"/>
    </row>
    <row r="135" spans="1:8" ht="15.75" x14ac:dyDescent="0.25">
      <c r="A135" s="86"/>
      <c r="B135" s="87"/>
      <c r="C135" s="104" t="s">
        <v>86</v>
      </c>
      <c r="D135" s="97" t="s">
        <v>6</v>
      </c>
      <c r="E135" s="99">
        <v>75</v>
      </c>
      <c r="F135" s="117">
        <v>0</v>
      </c>
      <c r="G135" s="118">
        <f t="shared" si="5"/>
        <v>0</v>
      </c>
      <c r="H135" s="115"/>
    </row>
    <row r="136" spans="1:8" ht="15.75" x14ac:dyDescent="0.25">
      <c r="A136" s="86"/>
      <c r="B136" s="87"/>
      <c r="C136" s="104" t="s">
        <v>143</v>
      </c>
      <c r="D136" s="97" t="s">
        <v>72</v>
      </c>
      <c r="E136" s="99">
        <v>6</v>
      </c>
      <c r="F136" s="117">
        <v>0</v>
      </c>
      <c r="G136" s="118">
        <f t="shared" si="5"/>
        <v>0</v>
      </c>
      <c r="H136" s="115"/>
    </row>
    <row r="137" spans="1:8" ht="15.75" x14ac:dyDescent="0.25">
      <c r="A137" s="101"/>
      <c r="B137" s="104"/>
      <c r="C137" s="104" t="s">
        <v>158</v>
      </c>
      <c r="D137" s="97" t="s">
        <v>62</v>
      </c>
      <c r="E137" s="99">
        <v>3</v>
      </c>
      <c r="F137" s="117">
        <v>0</v>
      </c>
      <c r="G137" s="118">
        <f t="shared" si="5"/>
        <v>0</v>
      </c>
      <c r="H137" s="115"/>
    </row>
    <row r="138" spans="1:8" ht="15.75" x14ac:dyDescent="0.25">
      <c r="A138" s="101"/>
      <c r="B138" s="104"/>
      <c r="C138" s="104" t="s">
        <v>112</v>
      </c>
      <c r="D138" s="97" t="s">
        <v>6</v>
      </c>
      <c r="E138" s="99">
        <v>65</v>
      </c>
      <c r="F138" s="117">
        <v>0</v>
      </c>
      <c r="G138" s="118">
        <f t="shared" si="5"/>
        <v>0</v>
      </c>
      <c r="H138" s="115"/>
    </row>
    <row r="139" spans="1:8" ht="15.75" x14ac:dyDescent="0.25">
      <c r="A139" s="101"/>
      <c r="B139" s="104"/>
      <c r="C139" s="104"/>
      <c r="D139" s="97"/>
      <c r="E139" s="99"/>
      <c r="F139" s="117"/>
      <c r="G139" s="118"/>
      <c r="H139" s="115"/>
    </row>
    <row r="140" spans="1:8" s="103" customFormat="1" ht="15.75" x14ac:dyDescent="0.25">
      <c r="A140" s="101"/>
      <c r="B140" s="104"/>
      <c r="C140" s="104"/>
      <c r="D140" s="97"/>
      <c r="E140" s="99"/>
      <c r="F140" s="119" t="s">
        <v>73</v>
      </c>
      <c r="G140" s="120">
        <f>SUM(G133:G138)</f>
        <v>0</v>
      </c>
      <c r="H140" s="115"/>
    </row>
    <row r="141" spans="1:8" ht="15.75" x14ac:dyDescent="0.25">
      <c r="A141" s="85">
        <v>14</v>
      </c>
      <c r="B141" s="76" t="s">
        <v>113</v>
      </c>
      <c r="C141" s="76"/>
      <c r="D141" s="47"/>
      <c r="E141" s="102"/>
      <c r="F141" s="92"/>
      <c r="G141" s="49"/>
      <c r="H141" s="115"/>
    </row>
    <row r="142" spans="1:8" ht="15.75" x14ac:dyDescent="0.25">
      <c r="A142" s="109"/>
      <c r="B142" s="106"/>
      <c r="C142" s="106" t="s">
        <v>159</v>
      </c>
      <c r="D142" s="47" t="s">
        <v>5</v>
      </c>
      <c r="E142" s="102">
        <v>5000</v>
      </c>
      <c r="F142" s="92">
        <v>0</v>
      </c>
      <c r="G142" s="49">
        <f t="shared" si="5"/>
        <v>0</v>
      </c>
      <c r="H142" s="115"/>
    </row>
    <row r="143" spans="1:8" ht="15.75" x14ac:dyDescent="0.25">
      <c r="A143" s="90"/>
      <c r="B143" s="91"/>
      <c r="C143" s="107" t="s">
        <v>12</v>
      </c>
      <c r="D143" s="96" t="s">
        <v>51</v>
      </c>
      <c r="E143" s="102">
        <v>90</v>
      </c>
      <c r="F143" s="92">
        <v>0</v>
      </c>
      <c r="G143" s="49">
        <f t="shared" si="5"/>
        <v>0</v>
      </c>
      <c r="H143" s="115"/>
    </row>
    <row r="144" spans="1:8" ht="15.75" x14ac:dyDescent="0.25">
      <c r="A144" s="98"/>
      <c r="B144" s="107"/>
      <c r="C144" s="107" t="s">
        <v>160</v>
      </c>
      <c r="D144" s="96" t="s">
        <v>5</v>
      </c>
      <c r="E144" s="102">
        <v>4000</v>
      </c>
      <c r="F144" s="92">
        <v>0</v>
      </c>
      <c r="G144" s="49">
        <f t="shared" si="5"/>
        <v>0</v>
      </c>
      <c r="H144" s="115"/>
    </row>
    <row r="145" spans="1:8" ht="15.75" x14ac:dyDescent="0.25">
      <c r="A145" s="109"/>
      <c r="B145" s="106"/>
      <c r="C145" s="106" t="s">
        <v>158</v>
      </c>
      <c r="D145" s="47" t="s">
        <v>62</v>
      </c>
      <c r="E145" s="102">
        <v>3</v>
      </c>
      <c r="F145" s="92">
        <v>0</v>
      </c>
      <c r="G145" s="49">
        <f t="shared" si="5"/>
        <v>0</v>
      </c>
      <c r="H145" s="115"/>
    </row>
    <row r="146" spans="1:8" ht="15.75" x14ac:dyDescent="0.25">
      <c r="A146" s="109"/>
      <c r="B146" s="106"/>
      <c r="C146" s="106" t="s">
        <v>86</v>
      </c>
      <c r="D146" s="47" t="s">
        <v>6</v>
      </c>
      <c r="E146" s="102">
        <v>75</v>
      </c>
      <c r="F146" s="92">
        <v>0</v>
      </c>
      <c r="G146" s="49">
        <f t="shared" si="5"/>
        <v>0</v>
      </c>
      <c r="H146" s="115"/>
    </row>
    <row r="147" spans="1:8" ht="15.75" x14ac:dyDescent="0.25">
      <c r="A147" s="109"/>
      <c r="B147" s="106"/>
      <c r="C147" s="106" t="s">
        <v>136</v>
      </c>
      <c r="D147" s="47" t="s">
        <v>5</v>
      </c>
      <c r="E147" s="102">
        <v>300</v>
      </c>
      <c r="F147" s="92">
        <v>0</v>
      </c>
      <c r="G147" s="49">
        <f t="shared" si="5"/>
        <v>0</v>
      </c>
      <c r="H147" s="115"/>
    </row>
    <row r="148" spans="1:8" ht="15.75" x14ac:dyDescent="0.25">
      <c r="A148" s="109"/>
      <c r="B148" s="106"/>
      <c r="C148" s="106" t="s">
        <v>112</v>
      </c>
      <c r="D148" s="47" t="s">
        <v>6</v>
      </c>
      <c r="E148" s="102">
        <v>65</v>
      </c>
      <c r="F148" s="92">
        <v>0</v>
      </c>
      <c r="G148" s="49">
        <f t="shared" si="5"/>
        <v>0</v>
      </c>
      <c r="H148" s="115"/>
    </row>
    <row r="149" spans="1:8" ht="15.75" x14ac:dyDescent="0.25">
      <c r="A149" s="109"/>
      <c r="B149" s="106"/>
      <c r="C149" s="106" t="s">
        <v>114</v>
      </c>
      <c r="D149" s="47" t="s">
        <v>72</v>
      </c>
      <c r="E149" s="102">
        <v>400</v>
      </c>
      <c r="F149" s="92">
        <v>0</v>
      </c>
      <c r="G149" s="49">
        <f t="shared" si="5"/>
        <v>0</v>
      </c>
      <c r="H149" s="115"/>
    </row>
    <row r="150" spans="1:8" ht="15.75" x14ac:dyDescent="0.25">
      <c r="A150" s="109"/>
      <c r="B150" s="106"/>
      <c r="C150" s="106" t="s">
        <v>161</v>
      </c>
      <c r="D150" s="47" t="s">
        <v>51</v>
      </c>
      <c r="E150" s="102">
        <v>5</v>
      </c>
      <c r="F150" s="92">
        <v>0</v>
      </c>
      <c r="G150" s="49">
        <f t="shared" si="5"/>
        <v>0</v>
      </c>
      <c r="H150" s="115"/>
    </row>
    <row r="151" spans="1:8" ht="15.75" x14ac:dyDescent="0.25">
      <c r="A151" s="109"/>
      <c r="B151" s="106"/>
      <c r="C151" s="106"/>
      <c r="D151" s="47"/>
      <c r="E151" s="102"/>
      <c r="F151" s="92"/>
      <c r="G151" s="49"/>
      <c r="H151" s="115"/>
    </row>
    <row r="152" spans="1:8" s="103" customFormat="1" ht="15.75" x14ac:dyDescent="0.25">
      <c r="A152" s="109"/>
      <c r="B152" s="106"/>
      <c r="C152" s="106"/>
      <c r="D152" s="47"/>
      <c r="E152" s="102"/>
      <c r="F152" s="113" t="s">
        <v>73</v>
      </c>
      <c r="G152" s="114">
        <f>SUM(G142:G150)</f>
        <v>0</v>
      </c>
      <c r="H152" s="115"/>
    </row>
    <row r="153" spans="1:8" ht="15.75" x14ac:dyDescent="0.25">
      <c r="A153" s="86">
        <v>15</v>
      </c>
      <c r="B153" s="87" t="s">
        <v>115</v>
      </c>
      <c r="C153" s="87"/>
      <c r="D153" s="116"/>
      <c r="E153" s="99"/>
      <c r="F153" s="117"/>
      <c r="G153" s="118"/>
      <c r="H153" s="115"/>
    </row>
    <row r="154" spans="1:8" ht="15.75" x14ac:dyDescent="0.25">
      <c r="A154" s="86"/>
      <c r="B154" s="87"/>
      <c r="C154" s="104" t="s">
        <v>143</v>
      </c>
      <c r="D154" s="97" t="s">
        <v>72</v>
      </c>
      <c r="E154" s="99">
        <v>6</v>
      </c>
      <c r="F154" s="117">
        <v>0</v>
      </c>
      <c r="G154" s="118">
        <f t="shared" si="5"/>
        <v>0</v>
      </c>
      <c r="H154" s="115"/>
    </row>
    <row r="155" spans="1:8" ht="15.75" x14ac:dyDescent="0.25">
      <c r="A155" s="86"/>
      <c r="B155" s="87"/>
      <c r="C155" s="104" t="s">
        <v>12</v>
      </c>
      <c r="D155" s="97" t="s">
        <v>51</v>
      </c>
      <c r="E155" s="99">
        <v>90</v>
      </c>
      <c r="F155" s="117">
        <v>0</v>
      </c>
      <c r="G155" s="118">
        <f t="shared" si="5"/>
        <v>0</v>
      </c>
      <c r="H155" s="115"/>
    </row>
    <row r="156" spans="1:8" ht="15.75" x14ac:dyDescent="0.25">
      <c r="A156" s="86"/>
      <c r="B156" s="87"/>
      <c r="C156" s="104" t="s">
        <v>160</v>
      </c>
      <c r="D156" s="97" t="s">
        <v>5</v>
      </c>
      <c r="E156" s="99">
        <v>4000</v>
      </c>
      <c r="F156" s="117">
        <v>0</v>
      </c>
      <c r="G156" s="118">
        <f t="shared" si="5"/>
        <v>0</v>
      </c>
      <c r="H156" s="115"/>
    </row>
    <row r="157" spans="1:8" ht="15.75" x14ac:dyDescent="0.25">
      <c r="A157" s="86"/>
      <c r="B157" s="87"/>
      <c r="C157" s="104" t="s">
        <v>158</v>
      </c>
      <c r="D157" s="97" t="s">
        <v>62</v>
      </c>
      <c r="E157" s="99">
        <v>3</v>
      </c>
      <c r="F157" s="117">
        <v>0</v>
      </c>
      <c r="G157" s="118">
        <f t="shared" si="5"/>
        <v>0</v>
      </c>
      <c r="H157" s="115"/>
    </row>
    <row r="158" spans="1:8" ht="15.75" x14ac:dyDescent="0.25">
      <c r="A158" s="86"/>
      <c r="B158" s="87"/>
      <c r="C158" s="104" t="s">
        <v>86</v>
      </c>
      <c r="D158" s="97" t="s">
        <v>6</v>
      </c>
      <c r="E158" s="99">
        <v>75</v>
      </c>
      <c r="F158" s="117">
        <v>0</v>
      </c>
      <c r="G158" s="118">
        <f t="shared" si="5"/>
        <v>0</v>
      </c>
      <c r="H158" s="115"/>
    </row>
    <row r="159" spans="1:8" ht="15.75" x14ac:dyDescent="0.25">
      <c r="A159" s="86"/>
      <c r="B159" s="87"/>
      <c r="C159" s="104" t="s">
        <v>136</v>
      </c>
      <c r="D159" s="97" t="s">
        <v>5</v>
      </c>
      <c r="E159" s="99">
        <v>300</v>
      </c>
      <c r="F159" s="117">
        <v>0</v>
      </c>
      <c r="G159" s="118">
        <f t="shared" si="5"/>
        <v>0</v>
      </c>
      <c r="H159" s="115"/>
    </row>
    <row r="160" spans="1:8" ht="15.75" x14ac:dyDescent="0.25">
      <c r="A160" s="101"/>
      <c r="B160" s="104"/>
      <c r="C160" s="104" t="s">
        <v>105</v>
      </c>
      <c r="D160" s="97" t="s">
        <v>5</v>
      </c>
      <c r="E160" s="99">
        <v>5000</v>
      </c>
      <c r="F160" s="117">
        <v>0</v>
      </c>
      <c r="G160" s="118">
        <f t="shared" si="5"/>
        <v>0</v>
      </c>
    </row>
    <row r="161" spans="1:7" s="103" customFormat="1" ht="15.75" x14ac:dyDescent="0.25">
      <c r="A161" s="101"/>
      <c r="B161" s="104"/>
      <c r="C161" s="104"/>
      <c r="D161" s="97"/>
      <c r="E161" s="99"/>
      <c r="F161" s="117"/>
      <c r="G161" s="118"/>
    </row>
    <row r="162" spans="1:7" s="103" customFormat="1" ht="15.75" x14ac:dyDescent="0.25">
      <c r="A162" s="101"/>
      <c r="B162" s="104"/>
      <c r="C162" s="104"/>
      <c r="D162" s="97"/>
      <c r="E162" s="99"/>
      <c r="F162" s="119" t="s">
        <v>73</v>
      </c>
      <c r="G162" s="120">
        <f>SUM(G154:G160)</f>
        <v>0</v>
      </c>
    </row>
    <row r="163" spans="1:7" ht="16.5" thickBot="1" x14ac:dyDescent="0.3">
      <c r="A163" s="71"/>
      <c r="B163" s="72"/>
      <c r="C163" s="72"/>
      <c r="D163" s="73"/>
      <c r="E163" s="74"/>
      <c r="F163" s="94"/>
      <c r="G163" s="94"/>
    </row>
    <row r="164" spans="1:7" ht="16.5" thickTop="1" x14ac:dyDescent="0.25">
      <c r="A164" s="20"/>
      <c r="B164" s="75"/>
      <c r="C164" s="21"/>
      <c r="D164" s="26"/>
      <c r="E164" s="24"/>
      <c r="F164" s="40" t="s">
        <v>116</v>
      </c>
      <c r="G164" s="41">
        <f>SUM(G8:G162)/2</f>
        <v>0</v>
      </c>
    </row>
    <row r="165" spans="1:7" ht="16.5" thickBot="1" x14ac:dyDescent="0.3">
      <c r="A165" s="20"/>
      <c r="B165" s="76"/>
      <c r="C165" s="21"/>
      <c r="D165" s="77"/>
      <c r="E165" s="78"/>
      <c r="F165" s="42" t="s">
        <v>65</v>
      </c>
      <c r="G165" s="43">
        <f>+G164*0.25</f>
        <v>0</v>
      </c>
    </row>
    <row r="166" spans="1:7" ht="19.5" thickBot="1" x14ac:dyDescent="0.35">
      <c r="A166" s="79"/>
      <c r="B166" s="80"/>
      <c r="C166" s="81"/>
      <c r="D166" s="82"/>
      <c r="E166" s="83"/>
      <c r="F166" s="84" t="s">
        <v>119</v>
      </c>
      <c r="G166" s="44">
        <f>(G164+G165)</f>
        <v>0</v>
      </c>
    </row>
  </sheetData>
  <pageMargins left="1" right="1" top="1" bottom="1" header="0.5" footer="0.5"/>
  <pageSetup scale="71" fitToHeight="15" orientation="portrait" r:id="rId1"/>
  <headerFooter>
    <oddFooter>&amp;CPage &amp;P of &amp;N&amp;R&amp;D</oddFooter>
  </headerFooter>
  <rowBreaks count="3" manualBreakCount="3">
    <brk id="52" max="6" man="1"/>
    <brk id="98" max="6" man="1"/>
    <brk id="14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ESC Bond</vt:lpstr>
      <vt:lpstr>SWM and BMP Bond</vt:lpstr>
      <vt:lpstr>'ESC Bond'!Print_Area</vt:lpstr>
      <vt:lpstr>'SWM and BMP Bond'!Print_Area</vt:lpstr>
      <vt:lpstr>'ESC Bond'!Print_Titles</vt:lpstr>
      <vt:lpstr>'SWM and BMP Bond'!Print_Titles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Westwood</dc:creator>
  <cp:lastModifiedBy>Christopher N. Coleman</cp:lastModifiedBy>
  <cp:lastPrinted>2014-01-02T19:57:52Z</cp:lastPrinted>
  <dcterms:created xsi:type="dcterms:W3CDTF">1998-06-26T15:39:14Z</dcterms:created>
  <dcterms:modified xsi:type="dcterms:W3CDTF">2015-03-17T13:24:46Z</dcterms:modified>
</cp:coreProperties>
</file>